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E2F073D1-71BE-4828-AF2D-12B0E3C00CDA}" xr6:coauthVersionLast="47" xr6:coauthVersionMax="47" xr10:uidLastSave="{00000000-0000-0000-0000-000000000000}"/>
  <bookViews>
    <workbookView xWindow="24915" yWindow="1185" windowWidth="15375" windowHeight="7875" xr2:uid="{F6BCFD98-6AAC-422F-B5A8-19AF90B8D4F0}"/>
  </bookViews>
  <sheets>
    <sheet name="Sheet1" sheetId="1" r:id="rId1"/>
  </sheets>
  <definedNames>
    <definedName name="_xlnm.Print_Titles" localSheetId="0">Sheet1!$1:$6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2" i="1" l="1"/>
  <c r="L52" i="1" s="1"/>
  <c r="M52" i="1" s="1"/>
  <c r="K51" i="1"/>
  <c r="L51" i="1" s="1"/>
  <c r="M51" i="1" s="1"/>
  <c r="K50" i="1"/>
  <c r="L50" i="1" s="1"/>
  <c r="M50" i="1" s="1"/>
  <c r="K49" i="1"/>
  <c r="L49" i="1" s="1"/>
  <c r="M49" i="1" s="1"/>
  <c r="K48" i="1"/>
  <c r="L48" i="1" s="1"/>
  <c r="M48" i="1" s="1"/>
  <c r="K47" i="1"/>
  <c r="L47" i="1" s="1"/>
  <c r="M47" i="1" s="1"/>
  <c r="L46" i="1"/>
  <c r="M46" i="1" s="1"/>
  <c r="K46" i="1"/>
  <c r="K45" i="1"/>
  <c r="L45" i="1" s="1"/>
  <c r="M45" i="1" s="1"/>
  <c r="K44" i="1"/>
  <c r="L44" i="1" s="1"/>
  <c r="M44" i="1" s="1"/>
  <c r="K43" i="1"/>
  <c r="L43" i="1" s="1"/>
  <c r="M43" i="1" s="1"/>
  <c r="K42" i="1"/>
  <c r="L42" i="1" s="1"/>
  <c r="M42" i="1" s="1"/>
  <c r="K41" i="1"/>
  <c r="L41" i="1" s="1"/>
  <c r="M41" i="1" s="1"/>
  <c r="K40" i="1"/>
  <c r="L40" i="1" s="1"/>
  <c r="M40" i="1" s="1"/>
  <c r="K39" i="1"/>
  <c r="L39" i="1" s="1"/>
  <c r="M39" i="1" s="1"/>
  <c r="L38" i="1"/>
  <c r="M38" i="1" s="1"/>
  <c r="K38" i="1"/>
  <c r="K37" i="1"/>
  <c r="L37" i="1" s="1"/>
  <c r="M37" i="1" s="1"/>
  <c r="K36" i="1"/>
  <c r="L36" i="1" s="1"/>
  <c r="M36" i="1" s="1"/>
  <c r="K35" i="1"/>
  <c r="L35" i="1" s="1"/>
  <c r="M35" i="1" s="1"/>
  <c r="K34" i="1"/>
  <c r="L34" i="1" s="1"/>
  <c r="M34" i="1" s="1"/>
  <c r="K33" i="1"/>
  <c r="L33" i="1" s="1"/>
  <c r="M33" i="1" s="1"/>
  <c r="K32" i="1"/>
  <c r="L32" i="1" s="1"/>
  <c r="M32" i="1" s="1"/>
  <c r="K31" i="1"/>
  <c r="L31" i="1" s="1"/>
  <c r="M31" i="1" s="1"/>
  <c r="L30" i="1"/>
  <c r="M30" i="1" s="1"/>
  <c r="K30" i="1"/>
  <c r="K29" i="1"/>
  <c r="L29" i="1" s="1"/>
  <c r="M29" i="1" s="1"/>
  <c r="K28" i="1"/>
  <c r="L28" i="1" s="1"/>
  <c r="M28" i="1" s="1"/>
  <c r="AB24" i="1"/>
  <c r="AA24" i="1"/>
  <c r="Z24" i="1"/>
  <c r="Y24" i="1"/>
  <c r="X24" i="1"/>
  <c r="W24" i="1"/>
  <c r="V24" i="1"/>
  <c r="U24" i="1"/>
  <c r="T24" i="1"/>
  <c r="S24" i="1"/>
  <c r="R24" i="1"/>
  <c r="Q24" i="1"/>
  <c r="P24" i="1"/>
  <c r="O24" i="1"/>
  <c r="N24" i="1"/>
  <c r="J24" i="1"/>
  <c r="I24" i="1"/>
  <c r="K23" i="1"/>
  <c r="M23" i="1" s="1"/>
  <c r="K22" i="1"/>
  <c r="M22" i="1" s="1"/>
  <c r="K21" i="1"/>
  <c r="M21" i="1" s="1"/>
  <c r="K20" i="1"/>
  <c r="M20" i="1" s="1"/>
  <c r="K19" i="1"/>
  <c r="M19" i="1" s="1"/>
  <c r="K18" i="1"/>
  <c r="M18" i="1" s="1"/>
  <c r="K17" i="1"/>
  <c r="M17" i="1" s="1"/>
  <c r="M16" i="1"/>
  <c r="K16" i="1"/>
  <c r="K15" i="1"/>
  <c r="M15" i="1" s="1"/>
  <c r="K14" i="1"/>
  <c r="M14" i="1" s="1"/>
  <c r="K13" i="1"/>
  <c r="M13" i="1" s="1"/>
  <c r="K12" i="1"/>
  <c r="M12" i="1" s="1"/>
  <c r="K11" i="1"/>
  <c r="M11" i="1" s="1"/>
  <c r="K10" i="1"/>
  <c r="M10" i="1" s="1"/>
  <c r="K9" i="1"/>
  <c r="M9" i="1" s="1"/>
  <c r="M8" i="1"/>
  <c r="K8" i="1"/>
  <c r="K7" i="1"/>
  <c r="K24" i="1" l="1"/>
  <c r="L24" i="1" l="1"/>
  <c r="M7" i="1"/>
  <c r="M24" i="1" s="1"/>
</calcChain>
</file>

<file path=xl/sharedStrings.xml><?xml version="1.0" encoding="utf-8"?>
<sst xmlns="http://schemas.openxmlformats.org/spreadsheetml/2006/main" count="315" uniqueCount="163">
  <si>
    <t>RAM TRIALS  2022-23</t>
  </si>
  <si>
    <t>Genotype</t>
  </si>
  <si>
    <t>GR FL</t>
  </si>
  <si>
    <t>CL. FL.</t>
  </si>
  <si>
    <t>ST.</t>
  </si>
  <si>
    <t>Eligible</t>
  </si>
  <si>
    <t>BIRTH</t>
  </si>
  <si>
    <t>PER</t>
  </si>
  <si>
    <t>WT</t>
  </si>
  <si>
    <t>WT.</t>
  </si>
  <si>
    <t>LENGTH</t>
  </si>
  <si>
    <t xml:space="preserve">  FIBER</t>
  </si>
  <si>
    <t>SCROTAL</t>
  </si>
  <si>
    <t>CARCASS</t>
  </si>
  <si>
    <t>TEST</t>
  </si>
  <si>
    <t>EARTAG</t>
  </si>
  <si>
    <t>Reg</t>
  </si>
  <si>
    <t>&amp;HORN</t>
  </si>
  <si>
    <t>INT.</t>
  </si>
  <si>
    <t>FINAL</t>
  </si>
  <si>
    <t>TOTAL</t>
  </si>
  <si>
    <t>DAY OF</t>
  </si>
  <si>
    <t>ADJ.</t>
  </si>
  <si>
    <t>DIA</t>
  </si>
  <si>
    <t>SCORES</t>
  </si>
  <si>
    <t>CIRCUM.</t>
  </si>
  <si>
    <t>FAT</t>
  </si>
  <si>
    <t>LEA</t>
  </si>
  <si>
    <t>INDEX</t>
  </si>
  <si>
    <t>#</t>
  </si>
  <si>
    <t>DATE</t>
  </si>
  <si>
    <t>TYPE</t>
  </si>
  <si>
    <t>GAIN</t>
  </si>
  <si>
    <t>ADG</t>
  </si>
  <si>
    <t>Ratio</t>
  </si>
  <si>
    <t>AGE</t>
  </si>
  <si>
    <t>365 D</t>
  </si>
  <si>
    <t>365 DAY</t>
  </si>
  <si>
    <t>MICRONS</t>
  </si>
  <si>
    <t>CV</t>
  </si>
  <si>
    <t>GRADE</t>
  </si>
  <si>
    <t>FACE</t>
  </si>
  <si>
    <t>WRINKLE</t>
  </si>
  <si>
    <t>BELLY</t>
  </si>
  <si>
    <t>(cm)</t>
  </si>
  <si>
    <t>DEPTH</t>
  </si>
  <si>
    <t>/CWT</t>
  </si>
  <si>
    <t>RATIO</t>
  </si>
  <si>
    <t xml:space="preserve">    OWNER</t>
  </si>
  <si>
    <t>R488</t>
  </si>
  <si>
    <t>1000604</t>
  </si>
  <si>
    <t>COOK SISTERS 5931</t>
  </si>
  <si>
    <t>TW/H</t>
  </si>
  <si>
    <t>Lance Rabel</t>
  </si>
  <si>
    <t>R480</t>
  </si>
  <si>
    <t>1000609</t>
  </si>
  <si>
    <t>FRAMPTON 0877</t>
  </si>
  <si>
    <t>TW/P</t>
  </si>
  <si>
    <t>M. Rabel</t>
  </si>
  <si>
    <t>00631</t>
  </si>
  <si>
    <t>1000576</t>
  </si>
  <si>
    <t>PETERSON 4400</t>
  </si>
  <si>
    <t>S/H</t>
  </si>
  <si>
    <t>Ollila</t>
  </si>
  <si>
    <t>264</t>
  </si>
  <si>
    <t>1000584</t>
  </si>
  <si>
    <t>McGivney</t>
  </si>
  <si>
    <t>B2875</t>
  </si>
  <si>
    <t>1000530</t>
  </si>
  <si>
    <t>RABEL 411</t>
  </si>
  <si>
    <t>N</t>
  </si>
  <si>
    <t>Erk</t>
  </si>
  <si>
    <t>2960</t>
  </si>
  <si>
    <t>CHAPMAN 6070</t>
  </si>
  <si>
    <t>Forbes</t>
  </si>
  <si>
    <t>2974</t>
  </si>
  <si>
    <t>R487</t>
  </si>
  <si>
    <t>1000603</t>
  </si>
  <si>
    <t>FORBES 2840</t>
  </si>
  <si>
    <t>Lane Rabel</t>
  </si>
  <si>
    <t>R486</t>
  </si>
  <si>
    <t>1000605</t>
  </si>
  <si>
    <t>2972</t>
  </si>
  <si>
    <t>1566</t>
  </si>
  <si>
    <t>1000567</t>
  </si>
  <si>
    <t>Garson</t>
  </si>
  <si>
    <t>2971</t>
  </si>
  <si>
    <t>E007</t>
  </si>
  <si>
    <t>1000485</t>
  </si>
  <si>
    <t>LEGACY 1999-19</t>
  </si>
  <si>
    <t>S/P</t>
  </si>
  <si>
    <t>Chapman</t>
  </si>
  <si>
    <t>00720</t>
  </si>
  <si>
    <t>1000578</t>
  </si>
  <si>
    <t>OLLILA 297</t>
  </si>
  <si>
    <t>R489</t>
  </si>
  <si>
    <t>1000606</t>
  </si>
  <si>
    <t>00642</t>
  </si>
  <si>
    <t>1000577</t>
  </si>
  <si>
    <t>B2708</t>
  </si>
  <si>
    <t>1000528</t>
  </si>
  <si>
    <t>Top 30% Test Averages</t>
  </si>
  <si>
    <t>Top 15%: above BOLD line eligible for Reg of Merit</t>
  </si>
  <si>
    <t>Overall Ramb Test Averages</t>
  </si>
  <si>
    <t>6169</t>
  </si>
  <si>
    <t>1000481</t>
  </si>
  <si>
    <t>PETERSON 4274</t>
  </si>
  <si>
    <t>626-486</t>
  </si>
  <si>
    <t>C-1631</t>
  </si>
  <si>
    <t>B2694</t>
  </si>
  <si>
    <t>1000526</t>
  </si>
  <si>
    <t>ERK BROS. B1510</t>
  </si>
  <si>
    <t>6192</t>
  </si>
  <si>
    <t>1000482</t>
  </si>
  <si>
    <t>R20255</t>
  </si>
  <si>
    <t>1000418</t>
  </si>
  <si>
    <t>FORBES 2833</t>
  </si>
  <si>
    <t>LREC</t>
  </si>
  <si>
    <t>R20245</t>
  </si>
  <si>
    <t>1000417</t>
  </si>
  <si>
    <t>260</t>
  </si>
  <si>
    <t>1000582</t>
  </si>
  <si>
    <t>B2846</t>
  </si>
  <si>
    <t>1000529</t>
  </si>
  <si>
    <t>2980</t>
  </si>
  <si>
    <t>R481</t>
  </si>
  <si>
    <t>1000602</t>
  </si>
  <si>
    <t>6139</t>
  </si>
  <si>
    <t>1000475</t>
  </si>
  <si>
    <t>CHAPMAN 6018</t>
  </si>
  <si>
    <t>Cook Sisters</t>
  </si>
  <si>
    <t>2961</t>
  </si>
  <si>
    <t>2964</t>
  </si>
  <si>
    <t>R491</t>
  </si>
  <si>
    <t>1000608</t>
  </si>
  <si>
    <t>6108</t>
  </si>
  <si>
    <t>1000473</t>
  </si>
  <si>
    <t>6113</t>
  </si>
  <si>
    <t>1000474</t>
  </si>
  <si>
    <t>JACKSON 1629</t>
  </si>
  <si>
    <t>TR/H</t>
  </si>
  <si>
    <t>888-755</t>
  </si>
  <si>
    <t>1000547</t>
  </si>
  <si>
    <t>G10051</t>
  </si>
  <si>
    <t>Lefeldt</t>
  </si>
  <si>
    <t>888-861</t>
  </si>
  <si>
    <t>1000551</t>
  </si>
  <si>
    <t>B2701</t>
  </si>
  <si>
    <t>1000527</t>
  </si>
  <si>
    <t>2976</t>
  </si>
  <si>
    <t>888-830</t>
  </si>
  <si>
    <t>1000548</t>
  </si>
  <si>
    <t>B2911</t>
  </si>
  <si>
    <t>1000531</t>
  </si>
  <si>
    <t>2958</t>
  </si>
  <si>
    <t>255</t>
  </si>
  <si>
    <t>582-364</t>
  </si>
  <si>
    <t>C-0305</t>
  </si>
  <si>
    <t>Cunningham</t>
  </si>
  <si>
    <t>Actual</t>
  </si>
  <si>
    <t xml:space="preserve">            Certified RAMBOUILLET ONLY </t>
  </si>
  <si>
    <t>RR</t>
  </si>
  <si>
    <t>QR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</si>
</sst>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m/d/yy;@"/>
    <numFmt numFmtId="165" formatCode="0.0"/>
    <numFmt numFmtId="166" formatCode="0.000"/>
    <numFmt numFmtId="167" formatCode="mm/dd/yy;@"/>
  </numFmts>
  <fonts count="9" x14ac:knownFonts="1">
    <font>
      <sz val="11"/>
      <color theme="1"/>
      <name val="Calibri"/>
      <family val="2"/>
      <scheme val="minor"/>
    </font>
    <font>
      <b/>
      <sz val="9"/>
      <name val="Arial"/>
      <family val="2"/>
    </font>
    <font>
      <b/>
      <sz val="8"/>
      <name val="Arial"/>
      <family val="2"/>
    </font>
    <font>
      <b/>
      <sz val="9"/>
      <color rgb="FFFF000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sz val="9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94">
    <xf numFmtId="0" fontId="0" fillId="0" borderId="0" xfId="0"/>
    <xf numFmtId="0" fontId="1" fillId="0" borderId="1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165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49" fontId="6" fillId="0" borderId="1" xfId="0" applyNumberFormat="1" applyFont="1" applyBorder="1" applyAlignment="1">
      <alignment horizontal="center"/>
    </xf>
    <xf numFmtId="14" fontId="6" fillId="0" borderId="1" xfId="0" applyNumberFormat="1" applyFont="1" applyBorder="1" applyAlignment="1">
      <alignment horizontal="center"/>
    </xf>
    <xf numFmtId="165" fontId="7" fillId="0" borderId="1" xfId="0" applyNumberFormat="1" applyFont="1" applyBorder="1" applyAlignment="1">
      <alignment horizontal="center"/>
    </xf>
    <xf numFmtId="165" fontId="6" fillId="0" borderId="1" xfId="0" applyNumberFormat="1" applyFont="1" applyBorder="1" applyAlignment="1">
      <alignment horizontal="center"/>
    </xf>
    <xf numFmtId="2" fontId="6" fillId="0" borderId="1" xfId="0" applyNumberFormat="1" applyFont="1" applyBorder="1" applyAlignment="1">
      <alignment horizontal="center"/>
    </xf>
    <xf numFmtId="2" fontId="7" fillId="0" borderId="1" xfId="0" applyNumberFormat="1" applyFont="1" applyBorder="1" applyAlignment="1">
      <alignment horizontal="center"/>
    </xf>
    <xf numFmtId="2" fontId="7" fillId="0" borderId="1" xfId="0" applyNumberFormat="1" applyFont="1" applyBorder="1" applyAlignment="1">
      <alignment horizontal="center" vertical="center"/>
    </xf>
    <xf numFmtId="1" fontId="7" fillId="0" borderId="1" xfId="0" applyNumberFormat="1" applyFont="1" applyBorder="1" applyAlignment="1">
      <alignment horizontal="center" vertical="center"/>
    </xf>
    <xf numFmtId="166" fontId="6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2" fontId="8" fillId="0" borderId="1" xfId="0" applyNumberFormat="1" applyFont="1" applyBorder="1" applyAlignment="1">
      <alignment horizontal="center" vertical="center"/>
    </xf>
    <xf numFmtId="1" fontId="6" fillId="0" borderId="1" xfId="0" applyNumberFormat="1" applyFont="1" applyBorder="1" applyAlignment="1">
      <alignment horizontal="center"/>
    </xf>
    <xf numFmtId="165" fontId="8" fillId="0" borderId="1" xfId="0" applyNumberFormat="1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49" fontId="6" fillId="0" borderId="2" xfId="0" applyNumberFormat="1" applyFont="1" applyBorder="1" applyAlignment="1">
      <alignment horizontal="center"/>
    </xf>
    <xf numFmtId="14" fontId="6" fillId="0" borderId="2" xfId="0" applyNumberFormat="1" applyFont="1" applyBorder="1" applyAlignment="1">
      <alignment horizontal="center"/>
    </xf>
    <xf numFmtId="165" fontId="7" fillId="0" borderId="2" xfId="0" applyNumberFormat="1" applyFont="1" applyBorder="1" applyAlignment="1">
      <alignment horizontal="center"/>
    </xf>
    <xf numFmtId="165" fontId="6" fillId="0" borderId="2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2" fontId="7" fillId="0" borderId="2" xfId="0" applyNumberFormat="1" applyFont="1" applyBorder="1" applyAlignment="1">
      <alignment horizontal="center"/>
    </xf>
    <xf numFmtId="2" fontId="7" fillId="0" borderId="2" xfId="0" applyNumberFormat="1" applyFont="1" applyBorder="1" applyAlignment="1">
      <alignment horizontal="center" vertical="center"/>
    </xf>
    <xf numFmtId="1" fontId="7" fillId="0" borderId="2" xfId="0" applyNumberFormat="1" applyFont="1" applyBorder="1" applyAlignment="1">
      <alignment horizontal="center" vertical="center"/>
    </xf>
    <xf numFmtId="166" fontId="6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6" fillId="0" borderId="3" xfId="0" applyFont="1" applyBorder="1" applyAlignment="1">
      <alignment horizontal="center"/>
    </xf>
    <xf numFmtId="164" fontId="6" fillId="0" borderId="4" xfId="1" applyNumberFormat="1" applyFont="1" applyBorder="1" applyAlignment="1">
      <alignment horizontal="center"/>
    </xf>
    <xf numFmtId="1" fontId="6" fillId="0" borderId="4" xfId="1" applyNumberFormat="1" applyFont="1" applyBorder="1" applyAlignment="1">
      <alignment horizontal="center"/>
    </xf>
    <xf numFmtId="1" fontId="1" fillId="0" borderId="4" xfId="1" applyNumberFormat="1" applyFont="1" applyBorder="1" applyAlignment="1">
      <alignment horizontal="center"/>
    </xf>
    <xf numFmtId="165" fontId="1" fillId="0" borderId="4" xfId="1" applyNumberFormat="1" applyFont="1" applyBorder="1" applyAlignment="1">
      <alignment horizontal="center"/>
    </xf>
    <xf numFmtId="2" fontId="1" fillId="0" borderId="4" xfId="1" applyNumberFormat="1" applyFont="1" applyBorder="1" applyAlignment="1">
      <alignment horizontal="center"/>
    </xf>
    <xf numFmtId="166" fontId="1" fillId="0" borderId="4" xfId="1" applyNumberFormat="1" applyFont="1" applyBorder="1" applyAlignment="1">
      <alignment horizontal="center"/>
    </xf>
    <xf numFmtId="0" fontId="2" fillId="0" borderId="3" xfId="0" applyFont="1" applyBorder="1" applyAlignment="1">
      <alignment horizontal="left"/>
    </xf>
    <xf numFmtId="1" fontId="6" fillId="0" borderId="3" xfId="0" applyNumberFormat="1" applyFont="1" applyBorder="1" applyAlignment="1">
      <alignment horizontal="center"/>
    </xf>
    <xf numFmtId="165" fontId="6" fillId="0" borderId="3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165" fontId="0" fillId="0" borderId="3" xfId="0" applyNumberFormat="1" applyBorder="1" applyAlignment="1">
      <alignment horizontal="center"/>
    </xf>
    <xf numFmtId="165" fontId="6" fillId="0" borderId="3" xfId="0" applyNumberFormat="1" applyFont="1" applyBorder="1" applyAlignment="1" applyProtection="1">
      <alignment horizontal="center"/>
      <protection locked="0"/>
    </xf>
    <xf numFmtId="1" fontId="5" fillId="0" borderId="3" xfId="0" applyNumberFormat="1" applyFont="1" applyBorder="1" applyAlignment="1">
      <alignment horizontal="center"/>
    </xf>
    <xf numFmtId="165" fontId="5" fillId="0" borderId="3" xfId="0" applyNumberFormat="1" applyFon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164" fontId="6" fillId="0" borderId="1" xfId="1" applyNumberFormat="1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49" fontId="6" fillId="0" borderId="3" xfId="0" applyNumberFormat="1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167" fontId="6" fillId="0" borderId="3" xfId="0" applyNumberFormat="1" applyFont="1" applyBorder="1" applyAlignment="1">
      <alignment horizontal="center"/>
    </xf>
    <xf numFmtId="2" fontId="8" fillId="0" borderId="1" xfId="0" applyNumberFormat="1" applyFont="1" applyBorder="1" applyAlignment="1">
      <alignment horizontal="center"/>
    </xf>
    <xf numFmtId="165" fontId="6" fillId="0" borderId="4" xfId="0" applyNumberFormat="1" applyFont="1" applyBorder="1" applyAlignment="1">
      <alignment horizontal="center"/>
    </xf>
    <xf numFmtId="14" fontId="6" fillId="0" borderId="1" xfId="0" applyNumberFormat="1" applyFont="1" applyBorder="1"/>
    <xf numFmtId="0" fontId="3" fillId="0" borderId="1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49" fontId="6" fillId="0" borderId="4" xfId="0" applyNumberFormat="1" applyFont="1" applyBorder="1" applyAlignment="1">
      <alignment horizontal="center"/>
    </xf>
    <xf numFmtId="14" fontId="6" fillId="0" borderId="4" xfId="0" applyNumberFormat="1" applyFont="1" applyBorder="1" applyAlignment="1">
      <alignment horizontal="center"/>
    </xf>
    <xf numFmtId="165" fontId="7" fillId="0" borderId="4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7" fillId="0" borderId="4" xfId="0" applyNumberFormat="1" applyFont="1" applyBorder="1" applyAlignment="1">
      <alignment horizontal="center"/>
    </xf>
    <xf numFmtId="2" fontId="7" fillId="0" borderId="4" xfId="0" applyNumberFormat="1" applyFont="1" applyBorder="1" applyAlignment="1">
      <alignment horizontal="center" vertical="center"/>
    </xf>
    <xf numFmtId="1" fontId="7" fillId="0" borderId="4" xfId="0" applyNumberFormat="1" applyFont="1" applyBorder="1" applyAlignment="1">
      <alignment horizontal="center" vertical="center"/>
    </xf>
    <xf numFmtId="166" fontId="6" fillId="0" borderId="4" xfId="0" applyNumberFormat="1" applyFont="1" applyBorder="1" applyAlignment="1">
      <alignment horizontal="center"/>
    </xf>
    <xf numFmtId="0" fontId="1" fillId="0" borderId="4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49" fontId="1" fillId="0" borderId="2" xfId="0" applyNumberFormat="1" applyFont="1" applyBorder="1" applyAlignment="1">
      <alignment horizontal="center"/>
    </xf>
    <xf numFmtId="164" fontId="1" fillId="0" borderId="2" xfId="0" applyNumberFormat="1" applyFont="1" applyBorder="1" applyAlignment="1">
      <alignment horizontal="center"/>
    </xf>
    <xf numFmtId="1" fontId="1" fillId="0" borderId="2" xfId="0" applyNumberFormat="1" applyFont="1" applyBorder="1" applyAlignment="1">
      <alignment horizontal="center"/>
    </xf>
    <xf numFmtId="165" fontId="1" fillId="0" borderId="2" xfId="0" applyNumberFormat="1" applyFont="1" applyBorder="1" applyAlignment="1">
      <alignment horizontal="center"/>
    </xf>
    <xf numFmtId="2" fontId="1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horizontal="left"/>
    </xf>
    <xf numFmtId="0" fontId="0" fillId="0" borderId="8" xfId="0" applyBorder="1"/>
    <xf numFmtId="0" fontId="1" fillId="0" borderId="1" xfId="0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49" fontId="1" fillId="0" borderId="5" xfId="1" applyNumberFormat="1" applyFont="1" applyBorder="1" applyAlignment="1">
      <alignment horizontal="left"/>
    </xf>
    <xf numFmtId="0" fontId="1" fillId="0" borderId="6" xfId="1" applyFont="1" applyBorder="1" applyAlignment="1">
      <alignment horizontal="left"/>
    </xf>
    <xf numFmtId="0" fontId="1" fillId="0" borderId="7" xfId="1" applyFont="1" applyBorder="1" applyAlignment="1">
      <alignment horizontal="left"/>
    </xf>
    <xf numFmtId="0" fontId="1" fillId="0" borderId="1" xfId="0" applyFont="1" applyBorder="1" applyAlignment="1">
      <alignment horizontal="center" textRotation="90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textRotation="90"/>
    </xf>
    <xf numFmtId="0" fontId="1" fillId="0" borderId="1" xfId="0" applyFont="1" applyBorder="1" applyAlignment="1">
      <alignment horizontal="center"/>
    </xf>
    <xf numFmtId="49" fontId="1" fillId="0" borderId="4" xfId="1" applyNumberFormat="1" applyFont="1" applyBorder="1" applyAlignment="1">
      <alignment horizontal="center"/>
    </xf>
    <xf numFmtId="0" fontId="1" fillId="0" borderId="4" xfId="1" applyFont="1" applyBorder="1" applyAlignment="1">
      <alignment horizontal="center"/>
    </xf>
    <xf numFmtId="0" fontId="1" fillId="0" borderId="1" xfId="1" applyFont="1" applyBorder="1" applyAlignment="1">
      <alignment horizontal="center"/>
    </xf>
  </cellXfs>
  <cellStyles count="2">
    <cellStyle name="Normal" xfId="0" builtinId="0"/>
    <cellStyle name="Normal 2" xfId="1" xr:uid="{818196CA-614A-41B6-BC49-E993186A19E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5BE3A6-B010-4E55-B05A-155713CA311E}">
  <dimension ref="A1:AC52"/>
  <sheetViews>
    <sheetView tabSelected="1" topLeftCell="A28" zoomScaleNormal="100" workbookViewId="0">
      <selection activeCell="H50" sqref="H50"/>
    </sheetView>
  </sheetViews>
  <sheetFormatPr defaultRowHeight="15" x14ac:dyDescent="0.25"/>
  <cols>
    <col min="4" max="4" width="18.42578125" bestFit="1" customWidth="1"/>
    <col min="5" max="6" width="3.140625" bestFit="1" customWidth="1"/>
    <col min="7" max="7" width="8.85546875" bestFit="1" customWidth="1"/>
    <col min="8" max="8" width="9.140625" bestFit="1" customWidth="1"/>
    <col min="9" max="9" width="6" bestFit="1" customWidth="1"/>
    <col min="10" max="10" width="7.7109375" bestFit="1" customWidth="1"/>
    <col min="11" max="11" width="8.5703125" bestFit="1" customWidth="1"/>
    <col min="12" max="12" width="6.28515625" bestFit="1" customWidth="1"/>
    <col min="13" max="13" width="8.7109375" bestFit="1" customWidth="1"/>
    <col min="14" max="15" width="6.7109375" customWidth="1"/>
    <col min="16" max="16" width="6.85546875" customWidth="1"/>
    <col min="17" max="17" width="10" bestFit="1" customWidth="1"/>
    <col min="18" max="18" width="11.5703125" bestFit="1" customWidth="1"/>
    <col min="19" max="19" width="6" bestFit="1" customWidth="1"/>
    <col min="20" max="20" width="9.140625" bestFit="1" customWidth="1"/>
    <col min="21" max="21" width="7.42578125" bestFit="1" customWidth="1"/>
    <col min="22" max="22" width="10.85546875" bestFit="1" customWidth="1"/>
    <col min="23" max="23" width="8.140625" bestFit="1" customWidth="1"/>
    <col min="24" max="24" width="11.5703125" bestFit="1" customWidth="1"/>
    <col min="25" max="25" width="12" bestFit="1" customWidth="1"/>
    <col min="26" max="26" width="7" bestFit="1" customWidth="1"/>
    <col min="27" max="28" width="8.7109375" bestFit="1" customWidth="1"/>
    <col min="29" max="29" width="14.42578125" bestFit="1" customWidth="1"/>
  </cols>
  <sheetData>
    <row r="1" spans="1:29" x14ac:dyDescent="0.25">
      <c r="A1" s="1"/>
      <c r="B1" s="1"/>
      <c r="C1" s="1"/>
      <c r="D1" s="2"/>
      <c r="E1" s="1"/>
      <c r="F1" s="1"/>
      <c r="G1" s="3"/>
      <c r="H1" s="1"/>
      <c r="I1" s="1"/>
      <c r="J1" s="4"/>
      <c r="K1" s="1"/>
      <c r="L1" s="1"/>
      <c r="M1" s="1"/>
      <c r="N1" s="1"/>
      <c r="O1" s="5" t="s">
        <v>0</v>
      </c>
      <c r="P1" s="1"/>
      <c r="Q1" s="1"/>
      <c r="R1" s="1"/>
      <c r="S1" s="1"/>
      <c r="T1" s="1"/>
      <c r="U1" s="5"/>
      <c r="V1" s="6"/>
      <c r="W1" s="5"/>
      <c r="X1" s="1"/>
      <c r="Y1" s="6"/>
      <c r="Z1" s="1"/>
      <c r="AA1" s="6"/>
      <c r="AB1" s="6"/>
      <c r="AC1" s="7"/>
    </row>
    <row r="2" spans="1:29" x14ac:dyDescent="0.25">
      <c r="A2" s="1"/>
      <c r="B2" s="1"/>
      <c r="C2" s="1"/>
      <c r="D2" s="2"/>
      <c r="E2" s="1"/>
      <c r="F2" s="1"/>
      <c r="G2" s="3"/>
      <c r="H2" s="1"/>
      <c r="I2" s="1"/>
      <c r="J2" s="4"/>
      <c r="K2" s="1"/>
      <c r="L2" s="1"/>
      <c r="M2" s="1"/>
      <c r="O2" s="63" t="s">
        <v>160</v>
      </c>
      <c r="P2" s="1"/>
      <c r="Q2" s="1"/>
      <c r="R2" s="1"/>
      <c r="S2" s="1"/>
      <c r="T2" s="1"/>
      <c r="U2" s="8"/>
      <c r="V2" s="6"/>
      <c r="W2" s="5"/>
      <c r="X2" s="1"/>
      <c r="Y2" s="6"/>
      <c r="Z2" s="1"/>
      <c r="AA2" s="6"/>
      <c r="AB2" s="6"/>
      <c r="AC2" s="7"/>
    </row>
    <row r="3" spans="1:29" x14ac:dyDescent="0.25">
      <c r="A3" s="1"/>
      <c r="B3" s="1"/>
      <c r="C3" s="1"/>
      <c r="D3" s="2"/>
      <c r="E3" s="9"/>
      <c r="F3" s="87" t="s">
        <v>1</v>
      </c>
      <c r="G3" s="3"/>
      <c r="H3" s="1"/>
      <c r="I3" s="1"/>
      <c r="J3" s="4"/>
      <c r="K3" s="1"/>
      <c r="L3" s="1"/>
      <c r="M3" s="1"/>
      <c r="N3" s="10"/>
      <c r="O3" s="5" t="s">
        <v>2</v>
      </c>
      <c r="P3" s="1" t="s">
        <v>3</v>
      </c>
      <c r="Q3" s="1" t="s">
        <v>4</v>
      </c>
      <c r="R3" s="1"/>
      <c r="S3" s="1"/>
      <c r="T3" s="1"/>
      <c r="U3" s="5"/>
      <c r="V3" s="11"/>
      <c r="W3" s="5"/>
      <c r="X3" s="1"/>
      <c r="Y3" s="6"/>
      <c r="Z3" s="1"/>
      <c r="AA3" s="6"/>
      <c r="AB3" s="6"/>
      <c r="AC3" s="7"/>
    </row>
    <row r="4" spans="1:29" x14ac:dyDescent="0.25">
      <c r="A4" s="1"/>
      <c r="B4" s="1"/>
      <c r="C4" s="1"/>
      <c r="D4" s="2"/>
      <c r="E4" s="87" t="s">
        <v>5</v>
      </c>
      <c r="F4" s="88"/>
      <c r="G4" s="3"/>
      <c r="H4" s="1" t="s">
        <v>6</v>
      </c>
      <c r="I4" s="1"/>
      <c r="J4" s="4"/>
      <c r="K4" s="1"/>
      <c r="L4" s="9"/>
      <c r="M4" s="9"/>
      <c r="N4" s="1" t="s">
        <v>7</v>
      </c>
      <c r="O4" s="5" t="s">
        <v>8</v>
      </c>
      <c r="P4" s="1" t="s">
        <v>9</v>
      </c>
      <c r="Q4" s="1" t="s">
        <v>10</v>
      </c>
      <c r="R4" s="1" t="s">
        <v>11</v>
      </c>
      <c r="S4" s="1"/>
      <c r="T4" s="1"/>
      <c r="U4" s="8"/>
      <c r="V4" s="6"/>
      <c r="W4" s="8"/>
      <c r="X4" s="1" t="s">
        <v>12</v>
      </c>
      <c r="Y4" s="6" t="s">
        <v>13</v>
      </c>
      <c r="Z4" s="1"/>
      <c r="AA4" s="6"/>
      <c r="AB4" s="6"/>
      <c r="AC4" s="7"/>
    </row>
    <row r="5" spans="1:29" x14ac:dyDescent="0.25">
      <c r="A5" s="1" t="s">
        <v>14</v>
      </c>
      <c r="B5" s="1" t="s">
        <v>15</v>
      </c>
      <c r="C5" s="1" t="s">
        <v>16</v>
      </c>
      <c r="D5" s="2"/>
      <c r="E5" s="87"/>
      <c r="F5" s="88"/>
      <c r="G5" s="3" t="s">
        <v>6</v>
      </c>
      <c r="H5" s="1" t="s">
        <v>17</v>
      </c>
      <c r="I5" s="1" t="s">
        <v>18</v>
      </c>
      <c r="J5" s="4" t="s">
        <v>19</v>
      </c>
      <c r="K5" s="1" t="s">
        <v>20</v>
      </c>
      <c r="L5" s="1"/>
      <c r="M5" s="1"/>
      <c r="N5" s="1" t="s">
        <v>21</v>
      </c>
      <c r="O5" s="5" t="s">
        <v>22</v>
      </c>
      <c r="P5" s="1" t="s">
        <v>22</v>
      </c>
      <c r="Q5" s="1" t="s">
        <v>22</v>
      </c>
      <c r="R5" s="1" t="s">
        <v>23</v>
      </c>
      <c r="S5" s="1"/>
      <c r="T5" s="1"/>
      <c r="U5" s="90" t="s">
        <v>24</v>
      </c>
      <c r="V5" s="88"/>
      <c r="W5" s="88"/>
      <c r="X5" s="1" t="s">
        <v>25</v>
      </c>
      <c r="Y5" s="6" t="s">
        <v>26</v>
      </c>
      <c r="Z5" s="1" t="s">
        <v>27</v>
      </c>
      <c r="AA5" s="6" t="s">
        <v>28</v>
      </c>
      <c r="AB5" s="6" t="s">
        <v>28</v>
      </c>
      <c r="AC5" s="7"/>
    </row>
    <row r="6" spans="1:29" s="81" customFormat="1" ht="15.75" thickBot="1" x14ac:dyDescent="0.3">
      <c r="A6" s="74" t="s">
        <v>29</v>
      </c>
      <c r="B6" s="74" t="s">
        <v>29</v>
      </c>
      <c r="C6" s="74" t="s">
        <v>29</v>
      </c>
      <c r="D6" s="75"/>
      <c r="E6" s="89"/>
      <c r="F6" s="88"/>
      <c r="G6" s="76" t="s">
        <v>30</v>
      </c>
      <c r="H6" s="74" t="s">
        <v>31</v>
      </c>
      <c r="I6" s="74" t="s">
        <v>9</v>
      </c>
      <c r="J6" s="77" t="s">
        <v>9</v>
      </c>
      <c r="K6" s="74" t="s">
        <v>32</v>
      </c>
      <c r="L6" s="74" t="s">
        <v>33</v>
      </c>
      <c r="M6" s="74" t="s">
        <v>34</v>
      </c>
      <c r="N6" s="74" t="s">
        <v>35</v>
      </c>
      <c r="O6" s="78" t="s">
        <v>36</v>
      </c>
      <c r="P6" s="74" t="s">
        <v>36</v>
      </c>
      <c r="Q6" s="74" t="s">
        <v>37</v>
      </c>
      <c r="R6" s="74" t="s">
        <v>38</v>
      </c>
      <c r="S6" s="74" t="s">
        <v>39</v>
      </c>
      <c r="T6" s="74" t="s">
        <v>40</v>
      </c>
      <c r="U6" s="78" t="s">
        <v>41</v>
      </c>
      <c r="V6" s="79" t="s">
        <v>42</v>
      </c>
      <c r="W6" s="78" t="s">
        <v>43</v>
      </c>
      <c r="X6" s="74" t="s">
        <v>44</v>
      </c>
      <c r="Y6" s="79" t="s">
        <v>45</v>
      </c>
      <c r="Z6" s="74" t="s">
        <v>46</v>
      </c>
      <c r="AA6" s="79" t="s">
        <v>159</v>
      </c>
      <c r="AB6" s="79" t="s">
        <v>47</v>
      </c>
      <c r="AC6" s="80" t="s">
        <v>48</v>
      </c>
    </row>
    <row r="7" spans="1:29" x14ac:dyDescent="0.25">
      <c r="A7" s="64">
        <v>18</v>
      </c>
      <c r="B7" s="65" t="s">
        <v>49</v>
      </c>
      <c r="C7" s="65" t="s">
        <v>50</v>
      </c>
      <c r="D7" s="64" t="s">
        <v>51</v>
      </c>
      <c r="E7" s="64"/>
      <c r="F7" s="64" t="s">
        <v>161</v>
      </c>
      <c r="G7" s="66">
        <v>44681</v>
      </c>
      <c r="H7" s="64" t="s">
        <v>52</v>
      </c>
      <c r="I7" s="67">
        <v>105.4</v>
      </c>
      <c r="J7" s="61">
        <v>253</v>
      </c>
      <c r="K7" s="61">
        <f t="shared" ref="K7:K23" si="0">J7-I7</f>
        <v>147.6</v>
      </c>
      <c r="L7" s="68">
        <v>1.1599999999999999</v>
      </c>
      <c r="M7" s="68">
        <f t="shared" ref="M7:M23" si="1">(L7/0.99)*100</f>
        <v>117.17171717171718</v>
      </c>
      <c r="N7" s="68">
        <v>0.85</v>
      </c>
      <c r="O7" s="61">
        <v>24.2</v>
      </c>
      <c r="P7" s="69">
        <v>13.46</v>
      </c>
      <c r="Q7" s="68">
        <v>6.79</v>
      </c>
      <c r="R7" s="70">
        <v>20.28</v>
      </c>
      <c r="S7" s="70">
        <v>18.600000000000001</v>
      </c>
      <c r="T7" s="71">
        <v>70</v>
      </c>
      <c r="U7" s="61">
        <v>2.2000000000000002</v>
      </c>
      <c r="V7" s="61">
        <v>1</v>
      </c>
      <c r="W7" s="61">
        <v>1</v>
      </c>
      <c r="X7" s="61">
        <v>37.5</v>
      </c>
      <c r="Y7" s="68">
        <v>0.25</v>
      </c>
      <c r="Z7" s="68">
        <v>1.43</v>
      </c>
      <c r="AA7" s="72">
        <v>154.87</v>
      </c>
      <c r="AB7" s="72">
        <v>117.84699999999999</v>
      </c>
      <c r="AC7" s="73" t="s">
        <v>53</v>
      </c>
    </row>
    <row r="8" spans="1:29" x14ac:dyDescent="0.25">
      <c r="A8" s="12">
        <v>12</v>
      </c>
      <c r="B8" s="13" t="s">
        <v>54</v>
      </c>
      <c r="C8" s="13" t="s">
        <v>55</v>
      </c>
      <c r="D8" s="12" t="s">
        <v>56</v>
      </c>
      <c r="E8" s="12"/>
      <c r="F8" s="12" t="s">
        <v>161</v>
      </c>
      <c r="G8" s="14">
        <v>44687</v>
      </c>
      <c r="H8" s="12" t="s">
        <v>57</v>
      </c>
      <c r="I8" s="15">
        <v>112.8</v>
      </c>
      <c r="J8" s="16">
        <v>258</v>
      </c>
      <c r="K8" s="16">
        <f t="shared" si="0"/>
        <v>145.19999999999999</v>
      </c>
      <c r="L8" s="17">
        <v>1.1399999999999999</v>
      </c>
      <c r="M8" s="17">
        <f t="shared" si="1"/>
        <v>115.15151515151514</v>
      </c>
      <c r="N8" s="17">
        <v>0.88</v>
      </c>
      <c r="O8" s="16">
        <v>28.4</v>
      </c>
      <c r="P8" s="18">
        <v>15.8</v>
      </c>
      <c r="Q8" s="17">
        <v>6.22</v>
      </c>
      <c r="R8" s="19">
        <v>22.75</v>
      </c>
      <c r="S8" s="19">
        <v>21.08</v>
      </c>
      <c r="T8" s="20">
        <v>62</v>
      </c>
      <c r="U8" s="16">
        <v>2.5</v>
      </c>
      <c r="V8" s="16">
        <v>1.6</v>
      </c>
      <c r="W8" s="16">
        <v>2</v>
      </c>
      <c r="X8" s="16">
        <v>37.5</v>
      </c>
      <c r="Y8" s="17">
        <v>0.26</v>
      </c>
      <c r="Z8" s="17">
        <v>1.26</v>
      </c>
      <c r="AA8" s="21">
        <v>152.51</v>
      </c>
      <c r="AB8" s="21">
        <v>116.051</v>
      </c>
      <c r="AC8" s="22" t="s">
        <v>58</v>
      </c>
    </row>
    <row r="9" spans="1:29" x14ac:dyDescent="0.25">
      <c r="A9" s="12">
        <v>55</v>
      </c>
      <c r="B9" s="13" t="s">
        <v>59</v>
      </c>
      <c r="C9" s="13" t="s">
        <v>60</v>
      </c>
      <c r="D9" s="12" t="s">
        <v>61</v>
      </c>
      <c r="E9" s="12"/>
      <c r="F9" s="12" t="s">
        <v>161</v>
      </c>
      <c r="G9" s="14">
        <v>44631</v>
      </c>
      <c r="H9" s="12" t="s">
        <v>62</v>
      </c>
      <c r="I9" s="15">
        <v>131</v>
      </c>
      <c r="J9" s="16">
        <v>281</v>
      </c>
      <c r="K9" s="16">
        <f t="shared" si="0"/>
        <v>150</v>
      </c>
      <c r="L9" s="17">
        <v>1.18</v>
      </c>
      <c r="M9" s="17">
        <f t="shared" si="1"/>
        <v>119.19191919191918</v>
      </c>
      <c r="N9" s="17">
        <v>0.81</v>
      </c>
      <c r="O9" s="16">
        <v>23.4</v>
      </c>
      <c r="P9" s="18">
        <v>13.85</v>
      </c>
      <c r="Q9" s="17">
        <v>5.77</v>
      </c>
      <c r="R9" s="19">
        <v>21.5</v>
      </c>
      <c r="S9" s="19">
        <v>21.35</v>
      </c>
      <c r="T9" s="20">
        <v>64</v>
      </c>
      <c r="U9" s="16">
        <v>1.7</v>
      </c>
      <c r="V9" s="16">
        <v>1.2</v>
      </c>
      <c r="W9" s="16">
        <v>1.5</v>
      </c>
      <c r="X9" s="16">
        <v>30.5</v>
      </c>
      <c r="Y9" s="17">
        <v>0.28999999999999998</v>
      </c>
      <c r="Z9" s="17">
        <v>1.73</v>
      </c>
      <c r="AA9" s="21">
        <v>150.51</v>
      </c>
      <c r="AB9" s="21">
        <v>114.529</v>
      </c>
      <c r="AC9" s="22" t="s">
        <v>63</v>
      </c>
    </row>
    <row r="10" spans="1:29" x14ac:dyDescent="0.25">
      <c r="A10" s="12">
        <v>21</v>
      </c>
      <c r="B10" s="13" t="s">
        <v>64</v>
      </c>
      <c r="C10" s="13" t="s">
        <v>65</v>
      </c>
      <c r="D10" s="12" t="s">
        <v>51</v>
      </c>
      <c r="E10" s="12"/>
      <c r="F10" s="12" t="s">
        <v>161</v>
      </c>
      <c r="G10" s="14">
        <v>44700</v>
      </c>
      <c r="H10" s="12" t="s">
        <v>62</v>
      </c>
      <c r="I10" s="15">
        <v>116</v>
      </c>
      <c r="J10" s="16">
        <v>264</v>
      </c>
      <c r="K10" s="16">
        <f t="shared" si="0"/>
        <v>148</v>
      </c>
      <c r="L10" s="17">
        <v>1.17</v>
      </c>
      <c r="M10" s="17">
        <f t="shared" si="1"/>
        <v>118.18181818181816</v>
      </c>
      <c r="N10" s="17">
        <v>0.95</v>
      </c>
      <c r="O10" s="16">
        <v>24.3</v>
      </c>
      <c r="P10" s="18">
        <v>13.85</v>
      </c>
      <c r="Q10" s="17">
        <v>5.66</v>
      </c>
      <c r="R10" s="19">
        <v>22.5</v>
      </c>
      <c r="S10" s="19">
        <v>18.63</v>
      </c>
      <c r="T10" s="20">
        <v>62</v>
      </c>
      <c r="U10" s="16">
        <v>1.8</v>
      </c>
      <c r="V10" s="16">
        <v>1</v>
      </c>
      <c r="W10" s="16">
        <v>1</v>
      </c>
      <c r="X10" s="16">
        <v>34.5</v>
      </c>
      <c r="Y10" s="17">
        <v>0.22</v>
      </c>
      <c r="Z10" s="17">
        <v>1.6</v>
      </c>
      <c r="AA10" s="21">
        <v>150.32</v>
      </c>
      <c r="AB10" s="21">
        <v>114.38500000000001</v>
      </c>
      <c r="AC10" s="22" t="s">
        <v>66</v>
      </c>
    </row>
    <row r="11" spans="1:29" x14ac:dyDescent="0.25">
      <c r="A11" s="12">
        <v>52</v>
      </c>
      <c r="B11" s="13" t="s">
        <v>67</v>
      </c>
      <c r="C11" s="13" t="s">
        <v>68</v>
      </c>
      <c r="D11" s="12" t="s">
        <v>69</v>
      </c>
      <c r="E11" s="12" t="s">
        <v>70</v>
      </c>
      <c r="F11" s="12" t="s">
        <v>161</v>
      </c>
      <c r="G11" s="14">
        <v>44674</v>
      </c>
      <c r="H11" s="12" t="s">
        <v>57</v>
      </c>
      <c r="I11" s="15">
        <v>103.8</v>
      </c>
      <c r="J11" s="16">
        <v>247</v>
      </c>
      <c r="K11" s="16">
        <f t="shared" si="0"/>
        <v>143.19999999999999</v>
      </c>
      <c r="L11" s="17">
        <v>1.1299999999999999</v>
      </c>
      <c r="M11" s="17">
        <f t="shared" si="1"/>
        <v>114.14141414141412</v>
      </c>
      <c r="N11" s="17">
        <v>0.81</v>
      </c>
      <c r="O11" s="16">
        <v>24.6</v>
      </c>
      <c r="P11" s="18">
        <v>14.83</v>
      </c>
      <c r="Q11" s="17">
        <v>6.22</v>
      </c>
      <c r="R11" s="23">
        <v>24.03</v>
      </c>
      <c r="S11" s="19">
        <v>19.079999999999998</v>
      </c>
      <c r="T11" s="20">
        <v>60</v>
      </c>
      <c r="U11" s="16">
        <v>1.5</v>
      </c>
      <c r="V11" s="16">
        <v>1.9</v>
      </c>
      <c r="W11" s="16">
        <v>1</v>
      </c>
      <c r="X11" s="16">
        <v>37.5</v>
      </c>
      <c r="Y11" s="17">
        <v>0.3</v>
      </c>
      <c r="Z11" s="17">
        <v>1.39</v>
      </c>
      <c r="AA11" s="21">
        <v>146.78</v>
      </c>
      <c r="AB11" s="21">
        <v>111.691</v>
      </c>
      <c r="AC11" s="22" t="s">
        <v>71</v>
      </c>
    </row>
    <row r="12" spans="1:29" x14ac:dyDescent="0.25">
      <c r="A12" s="12">
        <v>3</v>
      </c>
      <c r="B12" s="13" t="s">
        <v>72</v>
      </c>
      <c r="C12" s="24">
        <v>1000588</v>
      </c>
      <c r="D12" s="12" t="s">
        <v>73</v>
      </c>
      <c r="E12" s="12"/>
      <c r="F12" s="12" t="s">
        <v>161</v>
      </c>
      <c r="G12" s="14">
        <v>44695</v>
      </c>
      <c r="H12" s="12" t="s">
        <v>62</v>
      </c>
      <c r="I12" s="15">
        <v>101.2</v>
      </c>
      <c r="J12" s="16">
        <v>248</v>
      </c>
      <c r="K12" s="16">
        <f t="shared" si="0"/>
        <v>146.80000000000001</v>
      </c>
      <c r="L12" s="17">
        <v>1.1599999999999999</v>
      </c>
      <c r="M12" s="17">
        <f t="shared" si="1"/>
        <v>117.17171717171718</v>
      </c>
      <c r="N12" s="17">
        <v>0.87</v>
      </c>
      <c r="O12" s="16">
        <v>23.6</v>
      </c>
      <c r="P12" s="18">
        <v>12.16</v>
      </c>
      <c r="Q12" s="17">
        <v>6.34</v>
      </c>
      <c r="R12" s="19">
        <v>20.85</v>
      </c>
      <c r="S12" s="19">
        <v>21.05</v>
      </c>
      <c r="T12" s="20">
        <v>64</v>
      </c>
      <c r="U12" s="16">
        <v>2.1</v>
      </c>
      <c r="V12" s="16">
        <v>1.8</v>
      </c>
      <c r="W12" s="16">
        <v>1</v>
      </c>
      <c r="X12" s="16">
        <v>34</v>
      </c>
      <c r="Y12" s="17">
        <v>0.27</v>
      </c>
      <c r="Z12" s="17">
        <v>1.62</v>
      </c>
      <c r="AA12" s="21">
        <v>144.88</v>
      </c>
      <c r="AB12" s="21">
        <v>110.245</v>
      </c>
      <c r="AC12" s="22" t="s">
        <v>74</v>
      </c>
    </row>
    <row r="13" spans="1:29" x14ac:dyDescent="0.25">
      <c r="A13" s="12">
        <v>5</v>
      </c>
      <c r="B13" s="13" t="s">
        <v>75</v>
      </c>
      <c r="C13" s="24">
        <v>1000593</v>
      </c>
      <c r="D13" s="12" t="s">
        <v>56</v>
      </c>
      <c r="E13" s="12" t="s">
        <v>70</v>
      </c>
      <c r="F13" s="12" t="s">
        <v>161</v>
      </c>
      <c r="G13" s="14">
        <v>44682</v>
      </c>
      <c r="H13" s="12" t="s">
        <v>57</v>
      </c>
      <c r="I13" s="15">
        <v>107.8</v>
      </c>
      <c r="J13" s="16">
        <v>240</v>
      </c>
      <c r="K13" s="16">
        <f t="shared" si="0"/>
        <v>132.19999999999999</v>
      </c>
      <c r="L13" s="17">
        <v>1.04</v>
      </c>
      <c r="M13" s="17">
        <f t="shared" si="1"/>
        <v>105.05050505050507</v>
      </c>
      <c r="N13" s="17">
        <v>0.81</v>
      </c>
      <c r="O13" s="16">
        <v>24.8</v>
      </c>
      <c r="P13" s="18">
        <v>14.74</v>
      </c>
      <c r="Q13" s="17">
        <v>5.66</v>
      </c>
      <c r="R13" s="19">
        <v>22.13</v>
      </c>
      <c r="S13" s="19">
        <v>21.65</v>
      </c>
      <c r="T13" s="20">
        <v>62</v>
      </c>
      <c r="U13" s="25">
        <v>3.8</v>
      </c>
      <c r="V13" s="16">
        <v>1.2</v>
      </c>
      <c r="W13" s="16">
        <v>1</v>
      </c>
      <c r="X13" s="16">
        <v>33</v>
      </c>
      <c r="Y13" s="17">
        <v>0.26</v>
      </c>
      <c r="Z13" s="17">
        <v>1.42</v>
      </c>
      <c r="AA13" s="21">
        <v>143.41999999999999</v>
      </c>
      <c r="AB13" s="21">
        <v>109.134</v>
      </c>
      <c r="AC13" s="22" t="s">
        <v>74</v>
      </c>
    </row>
    <row r="14" spans="1:29" x14ac:dyDescent="0.25">
      <c r="A14" s="12">
        <v>20</v>
      </c>
      <c r="B14" s="13" t="s">
        <v>76</v>
      </c>
      <c r="C14" s="13" t="s">
        <v>77</v>
      </c>
      <c r="D14" s="12" t="s">
        <v>78</v>
      </c>
      <c r="E14" s="12"/>
      <c r="F14" s="12" t="s">
        <v>161</v>
      </c>
      <c r="G14" s="14">
        <v>44680</v>
      </c>
      <c r="H14" s="12" t="s">
        <v>52</v>
      </c>
      <c r="I14" s="15">
        <v>117</v>
      </c>
      <c r="J14" s="16">
        <v>260</v>
      </c>
      <c r="K14" s="16">
        <f t="shared" si="0"/>
        <v>143</v>
      </c>
      <c r="L14" s="17">
        <v>1.1299999999999999</v>
      </c>
      <c r="M14" s="17">
        <f t="shared" si="1"/>
        <v>114.14141414141412</v>
      </c>
      <c r="N14" s="17">
        <v>0.87</v>
      </c>
      <c r="O14" s="16">
        <v>23</v>
      </c>
      <c r="P14" s="18">
        <v>13.05</v>
      </c>
      <c r="Q14" s="17">
        <v>5.71</v>
      </c>
      <c r="R14" s="19">
        <v>22.68</v>
      </c>
      <c r="S14" s="19">
        <v>19.8</v>
      </c>
      <c r="T14" s="20">
        <v>62</v>
      </c>
      <c r="U14" s="16">
        <v>1.4</v>
      </c>
      <c r="V14" s="16">
        <v>1.1000000000000001</v>
      </c>
      <c r="W14" s="16">
        <v>1.5</v>
      </c>
      <c r="X14" s="16">
        <v>36</v>
      </c>
      <c r="Y14" s="17">
        <v>0.26</v>
      </c>
      <c r="Z14" s="17">
        <v>1.45</v>
      </c>
      <c r="AA14" s="21">
        <v>142.72</v>
      </c>
      <c r="AB14" s="21">
        <v>108.602</v>
      </c>
      <c r="AC14" s="22" t="s">
        <v>79</v>
      </c>
    </row>
    <row r="15" spans="1:29" x14ac:dyDescent="0.25">
      <c r="A15" s="12">
        <v>15</v>
      </c>
      <c r="B15" s="13" t="s">
        <v>80</v>
      </c>
      <c r="C15" s="13" t="s">
        <v>81</v>
      </c>
      <c r="D15" s="12" t="s">
        <v>56</v>
      </c>
      <c r="E15" s="12"/>
      <c r="F15" s="12" t="s">
        <v>161</v>
      </c>
      <c r="G15" s="14">
        <v>44687</v>
      </c>
      <c r="H15" s="12" t="s">
        <v>57</v>
      </c>
      <c r="I15" s="15">
        <v>85.6</v>
      </c>
      <c r="J15" s="16">
        <v>222</v>
      </c>
      <c r="K15" s="16">
        <f t="shared" si="0"/>
        <v>136.4</v>
      </c>
      <c r="L15" s="17">
        <v>1.07</v>
      </c>
      <c r="M15" s="17">
        <f t="shared" si="1"/>
        <v>108.08080808080808</v>
      </c>
      <c r="N15" s="17">
        <v>0.76</v>
      </c>
      <c r="O15" s="16">
        <v>18.8</v>
      </c>
      <c r="P15" s="18">
        <v>10.38</v>
      </c>
      <c r="Q15" s="17">
        <v>6.11</v>
      </c>
      <c r="R15" s="19">
        <v>19.53</v>
      </c>
      <c r="S15" s="19">
        <v>17.25</v>
      </c>
      <c r="T15" s="20">
        <v>70</v>
      </c>
      <c r="U15" s="16">
        <v>1.6</v>
      </c>
      <c r="V15" s="16">
        <v>1.1000000000000001</v>
      </c>
      <c r="W15" s="16">
        <v>1</v>
      </c>
      <c r="X15" s="16">
        <v>33</v>
      </c>
      <c r="Y15" s="17">
        <v>0.24</v>
      </c>
      <c r="Z15" s="17">
        <v>1.72</v>
      </c>
      <c r="AA15" s="21">
        <v>140.15</v>
      </c>
      <c r="AB15" s="21">
        <v>106.646</v>
      </c>
      <c r="AC15" s="22" t="s">
        <v>58</v>
      </c>
    </row>
    <row r="16" spans="1:29" x14ac:dyDescent="0.25">
      <c r="A16" s="12">
        <v>9</v>
      </c>
      <c r="B16" s="13" t="s">
        <v>82</v>
      </c>
      <c r="C16" s="24">
        <v>1000591</v>
      </c>
      <c r="D16" s="12" t="s">
        <v>51</v>
      </c>
      <c r="E16" s="12"/>
      <c r="F16" s="12" t="s">
        <v>161</v>
      </c>
      <c r="G16" s="14">
        <v>44680</v>
      </c>
      <c r="H16" s="12" t="s">
        <v>52</v>
      </c>
      <c r="I16" s="15">
        <v>128.4</v>
      </c>
      <c r="J16" s="16">
        <v>263</v>
      </c>
      <c r="K16" s="16">
        <f t="shared" si="0"/>
        <v>134.6</v>
      </c>
      <c r="L16" s="17">
        <v>1.06</v>
      </c>
      <c r="M16" s="17">
        <f t="shared" si="1"/>
        <v>107.07070707070707</v>
      </c>
      <c r="N16" s="17">
        <v>0.88</v>
      </c>
      <c r="O16" s="16">
        <v>23.3</v>
      </c>
      <c r="P16" s="18">
        <v>13.67</v>
      </c>
      <c r="Q16" s="17">
        <v>6.56</v>
      </c>
      <c r="R16" s="19">
        <v>22.88</v>
      </c>
      <c r="S16" s="19">
        <v>20.63</v>
      </c>
      <c r="T16" s="20">
        <v>62</v>
      </c>
      <c r="U16" s="16">
        <v>1.3</v>
      </c>
      <c r="V16" s="16">
        <v>1</v>
      </c>
      <c r="W16" s="16">
        <v>1</v>
      </c>
      <c r="X16" s="16">
        <v>31</v>
      </c>
      <c r="Y16" s="17">
        <v>0.32</v>
      </c>
      <c r="Z16" s="17">
        <v>1.47</v>
      </c>
      <c r="AA16" s="21">
        <v>139.37</v>
      </c>
      <c r="AB16" s="21">
        <v>106.053</v>
      </c>
      <c r="AC16" s="22" t="s">
        <v>74</v>
      </c>
    </row>
    <row r="17" spans="1:29" x14ac:dyDescent="0.25">
      <c r="A17" s="12">
        <v>105</v>
      </c>
      <c r="B17" s="13" t="s">
        <v>83</v>
      </c>
      <c r="C17" s="13" t="s">
        <v>84</v>
      </c>
      <c r="D17" s="12"/>
      <c r="E17" s="12"/>
      <c r="F17" s="12" t="s">
        <v>161</v>
      </c>
      <c r="G17" s="14">
        <v>44709</v>
      </c>
      <c r="H17" s="12" t="s">
        <v>62</v>
      </c>
      <c r="I17" s="16">
        <v>126.2</v>
      </c>
      <c r="J17" s="16">
        <v>290</v>
      </c>
      <c r="K17" s="16">
        <f t="shared" si="0"/>
        <v>163.80000000000001</v>
      </c>
      <c r="L17" s="17">
        <v>1.29</v>
      </c>
      <c r="M17" s="17">
        <f t="shared" si="1"/>
        <v>130.30303030303031</v>
      </c>
      <c r="N17" s="17">
        <v>1.07</v>
      </c>
      <c r="O17" s="16">
        <v>22.6</v>
      </c>
      <c r="P17" s="18">
        <v>9.81</v>
      </c>
      <c r="Q17" s="17">
        <v>5.15</v>
      </c>
      <c r="R17" s="19">
        <v>22.05</v>
      </c>
      <c r="S17" s="19">
        <v>20.350000000000001</v>
      </c>
      <c r="T17" s="20">
        <v>62</v>
      </c>
      <c r="U17" s="16">
        <v>1.3</v>
      </c>
      <c r="V17" s="16">
        <v>1.6</v>
      </c>
      <c r="W17" s="16">
        <v>1.5</v>
      </c>
      <c r="X17" s="16">
        <v>37.5</v>
      </c>
      <c r="Y17" s="17">
        <v>0.28000000000000003</v>
      </c>
      <c r="Z17" s="17">
        <v>1.42</v>
      </c>
      <c r="AA17" s="21">
        <v>139.15</v>
      </c>
      <c r="AB17" s="21">
        <v>105.88500000000001</v>
      </c>
      <c r="AC17" s="22" t="s">
        <v>85</v>
      </c>
    </row>
    <row r="18" spans="1:29" x14ac:dyDescent="0.25">
      <c r="A18" s="12">
        <v>4</v>
      </c>
      <c r="B18" s="13" t="s">
        <v>86</v>
      </c>
      <c r="C18" s="24">
        <v>1000592</v>
      </c>
      <c r="D18" s="12" t="s">
        <v>51</v>
      </c>
      <c r="E18" s="12"/>
      <c r="F18" s="12" t="s">
        <v>161</v>
      </c>
      <c r="G18" s="14">
        <v>44682</v>
      </c>
      <c r="H18" s="12" t="s">
        <v>62</v>
      </c>
      <c r="I18" s="15">
        <v>112.4</v>
      </c>
      <c r="J18" s="16">
        <v>248</v>
      </c>
      <c r="K18" s="16">
        <f t="shared" si="0"/>
        <v>135.6</v>
      </c>
      <c r="L18" s="17">
        <v>1.07</v>
      </c>
      <c r="M18" s="17">
        <f t="shared" si="1"/>
        <v>108.08080808080808</v>
      </c>
      <c r="N18" s="17">
        <v>0.84</v>
      </c>
      <c r="O18" s="16">
        <v>17.7</v>
      </c>
      <c r="P18" s="18">
        <v>10.31</v>
      </c>
      <c r="Q18" s="17">
        <v>5.66</v>
      </c>
      <c r="R18" s="19">
        <v>19.98</v>
      </c>
      <c r="S18" s="19">
        <v>17.7</v>
      </c>
      <c r="T18" s="20">
        <v>70</v>
      </c>
      <c r="U18" s="16">
        <v>1.4</v>
      </c>
      <c r="V18" s="16">
        <v>1</v>
      </c>
      <c r="W18" s="16">
        <v>1.5</v>
      </c>
      <c r="X18" s="16">
        <v>36</v>
      </c>
      <c r="Y18" s="17">
        <v>0.32</v>
      </c>
      <c r="Z18" s="17">
        <v>1.77</v>
      </c>
      <c r="AA18" s="21">
        <v>138.52000000000001</v>
      </c>
      <c r="AB18" s="21">
        <v>105.40600000000001</v>
      </c>
      <c r="AC18" s="22" t="s">
        <v>74</v>
      </c>
    </row>
    <row r="19" spans="1:29" x14ac:dyDescent="0.25">
      <c r="A19" s="12">
        <v>45</v>
      </c>
      <c r="B19" s="13" t="s">
        <v>87</v>
      </c>
      <c r="C19" s="13" t="s">
        <v>88</v>
      </c>
      <c r="D19" s="12" t="s">
        <v>89</v>
      </c>
      <c r="E19" s="12" t="s">
        <v>70</v>
      </c>
      <c r="F19" s="12" t="s">
        <v>161</v>
      </c>
      <c r="G19" s="14">
        <v>44646</v>
      </c>
      <c r="H19" s="12" t="s">
        <v>90</v>
      </c>
      <c r="I19" s="15">
        <v>149.80000000000001</v>
      </c>
      <c r="J19" s="16">
        <v>289</v>
      </c>
      <c r="K19" s="16">
        <f t="shared" si="0"/>
        <v>139.19999999999999</v>
      </c>
      <c r="L19" s="17">
        <v>1.1000000000000001</v>
      </c>
      <c r="M19" s="17">
        <f t="shared" si="1"/>
        <v>111.11111111111111</v>
      </c>
      <c r="N19" s="17">
        <v>0.87</v>
      </c>
      <c r="O19" s="16">
        <v>25.1</v>
      </c>
      <c r="P19" s="18">
        <v>13.25</v>
      </c>
      <c r="Q19" s="17">
        <v>5.42</v>
      </c>
      <c r="R19" s="23">
        <v>24.03</v>
      </c>
      <c r="S19" s="19">
        <v>19.28</v>
      </c>
      <c r="T19" s="20">
        <v>60</v>
      </c>
      <c r="U19" s="16">
        <v>1.4</v>
      </c>
      <c r="V19" s="16">
        <v>0.9</v>
      </c>
      <c r="W19" s="16">
        <v>1</v>
      </c>
      <c r="X19" s="16">
        <v>38</v>
      </c>
      <c r="Y19" s="17">
        <v>0.26</v>
      </c>
      <c r="Z19" s="17">
        <v>1.33</v>
      </c>
      <c r="AA19" s="21">
        <v>138.09</v>
      </c>
      <c r="AB19" s="21">
        <v>105.07899999999999</v>
      </c>
      <c r="AC19" s="22" t="s">
        <v>91</v>
      </c>
    </row>
    <row r="20" spans="1:29" x14ac:dyDescent="0.25">
      <c r="A20" s="12">
        <v>57</v>
      </c>
      <c r="B20" s="13" t="s">
        <v>92</v>
      </c>
      <c r="C20" s="13" t="s">
        <v>93</v>
      </c>
      <c r="D20" s="12" t="s">
        <v>94</v>
      </c>
      <c r="E20" s="12"/>
      <c r="F20" s="12" t="s">
        <v>161</v>
      </c>
      <c r="G20" s="14">
        <v>44650</v>
      </c>
      <c r="H20" s="12" t="s">
        <v>90</v>
      </c>
      <c r="I20" s="15">
        <v>138.80000000000001</v>
      </c>
      <c r="J20" s="16">
        <v>267</v>
      </c>
      <c r="K20" s="16">
        <f t="shared" si="0"/>
        <v>128.19999999999999</v>
      </c>
      <c r="L20" s="17">
        <v>1.01</v>
      </c>
      <c r="M20" s="17">
        <f t="shared" si="1"/>
        <v>102.02020202020201</v>
      </c>
      <c r="N20" s="17">
        <v>0.81</v>
      </c>
      <c r="O20" s="16">
        <v>23.4</v>
      </c>
      <c r="P20" s="18">
        <v>12.85</v>
      </c>
      <c r="Q20" s="17">
        <v>6.11</v>
      </c>
      <c r="R20" s="19">
        <v>22.28</v>
      </c>
      <c r="S20" s="19">
        <v>18.3</v>
      </c>
      <c r="T20" s="20">
        <v>62</v>
      </c>
      <c r="U20" s="16">
        <v>2.2000000000000002</v>
      </c>
      <c r="V20" s="16">
        <v>0.9</v>
      </c>
      <c r="W20" s="16">
        <v>1.5</v>
      </c>
      <c r="X20" s="16">
        <v>32.5</v>
      </c>
      <c r="Y20" s="17">
        <v>0.3</v>
      </c>
      <c r="Z20" s="17">
        <v>1.5</v>
      </c>
      <c r="AA20" s="21">
        <v>137.81</v>
      </c>
      <c r="AB20" s="21">
        <v>104.86499999999999</v>
      </c>
      <c r="AC20" s="22" t="s">
        <v>63</v>
      </c>
    </row>
    <row r="21" spans="1:29" x14ac:dyDescent="0.25">
      <c r="A21" s="12">
        <v>17</v>
      </c>
      <c r="B21" s="13" t="s">
        <v>95</v>
      </c>
      <c r="C21" s="13" t="s">
        <v>96</v>
      </c>
      <c r="D21" s="12" t="s">
        <v>73</v>
      </c>
      <c r="E21" s="12"/>
      <c r="F21" s="12" t="s">
        <v>161</v>
      </c>
      <c r="G21" s="14">
        <v>44695</v>
      </c>
      <c r="H21" s="12" t="s">
        <v>52</v>
      </c>
      <c r="I21" s="15">
        <v>107.8</v>
      </c>
      <c r="J21" s="16">
        <v>243</v>
      </c>
      <c r="K21" s="16">
        <f t="shared" si="0"/>
        <v>135.19999999999999</v>
      </c>
      <c r="L21" s="17">
        <v>1.06</v>
      </c>
      <c r="M21" s="17">
        <f t="shared" si="1"/>
        <v>107.07070707070707</v>
      </c>
      <c r="N21" s="17">
        <v>0.86</v>
      </c>
      <c r="O21" s="16">
        <v>22.7</v>
      </c>
      <c r="P21" s="18">
        <v>12.89</v>
      </c>
      <c r="Q21" s="17">
        <v>6</v>
      </c>
      <c r="R21" s="19">
        <v>22.88</v>
      </c>
      <c r="S21" s="19">
        <v>20.399999999999999</v>
      </c>
      <c r="T21" s="20">
        <v>62</v>
      </c>
      <c r="U21" s="16">
        <v>2.6</v>
      </c>
      <c r="V21" s="16">
        <v>1.1000000000000001</v>
      </c>
      <c r="W21" s="16">
        <v>1</v>
      </c>
      <c r="X21" s="16">
        <v>34.5</v>
      </c>
      <c r="Y21" s="17">
        <v>0.28000000000000003</v>
      </c>
      <c r="Z21" s="17">
        <v>1.73</v>
      </c>
      <c r="AA21" s="21">
        <v>136.53</v>
      </c>
      <c r="AB21" s="21">
        <v>103.89100000000001</v>
      </c>
      <c r="AC21" s="22" t="s">
        <v>53</v>
      </c>
    </row>
    <row r="22" spans="1:29" x14ac:dyDescent="0.25">
      <c r="A22" s="12">
        <v>56</v>
      </c>
      <c r="B22" s="13" t="s">
        <v>97</v>
      </c>
      <c r="C22" s="13" t="s">
        <v>98</v>
      </c>
      <c r="D22" s="12" t="s">
        <v>94</v>
      </c>
      <c r="E22" s="12"/>
      <c r="F22" s="12" t="s">
        <v>161</v>
      </c>
      <c r="G22" s="14">
        <v>44632</v>
      </c>
      <c r="H22" s="12" t="s">
        <v>57</v>
      </c>
      <c r="I22" s="15">
        <v>125.6</v>
      </c>
      <c r="J22" s="16">
        <v>240</v>
      </c>
      <c r="K22" s="16">
        <f t="shared" si="0"/>
        <v>114.4</v>
      </c>
      <c r="L22" s="17">
        <v>0.9</v>
      </c>
      <c r="M22" s="17">
        <f t="shared" si="1"/>
        <v>90.909090909090921</v>
      </c>
      <c r="N22" s="17">
        <v>0.69</v>
      </c>
      <c r="O22" s="16">
        <v>23.8</v>
      </c>
      <c r="P22" s="18">
        <v>13.46</v>
      </c>
      <c r="Q22" s="17">
        <v>5.2</v>
      </c>
      <c r="R22" s="19">
        <v>21.55</v>
      </c>
      <c r="S22" s="19">
        <v>17.850000000000001</v>
      </c>
      <c r="T22" s="20">
        <v>64</v>
      </c>
      <c r="U22" s="16">
        <v>2</v>
      </c>
      <c r="V22" s="16">
        <v>1.2</v>
      </c>
      <c r="W22" s="16">
        <v>3</v>
      </c>
      <c r="X22" s="16">
        <v>39</v>
      </c>
      <c r="Y22" s="17">
        <v>0.28999999999999998</v>
      </c>
      <c r="Z22" s="17">
        <v>1.76</v>
      </c>
      <c r="AA22" s="21">
        <v>134.99</v>
      </c>
      <c r="AB22" s="21">
        <v>102.72</v>
      </c>
      <c r="AC22" s="22" t="s">
        <v>63</v>
      </c>
    </row>
    <row r="23" spans="1:29" ht="15.75" thickBot="1" x14ac:dyDescent="0.3">
      <c r="A23" s="26">
        <v>50</v>
      </c>
      <c r="B23" s="27" t="s">
        <v>99</v>
      </c>
      <c r="C23" s="27" t="s">
        <v>100</v>
      </c>
      <c r="D23" s="26" t="s">
        <v>69</v>
      </c>
      <c r="E23" s="26"/>
      <c r="F23" s="12" t="s">
        <v>161</v>
      </c>
      <c r="G23" s="28">
        <v>44662</v>
      </c>
      <c r="H23" s="26" t="s">
        <v>90</v>
      </c>
      <c r="I23" s="29">
        <v>127</v>
      </c>
      <c r="J23" s="30">
        <v>251</v>
      </c>
      <c r="K23" s="30">
        <f t="shared" si="0"/>
        <v>124</v>
      </c>
      <c r="L23" s="31">
        <v>0.98</v>
      </c>
      <c r="M23" s="31">
        <f t="shared" si="1"/>
        <v>98.98989898989899</v>
      </c>
      <c r="N23" s="31">
        <v>0.79</v>
      </c>
      <c r="O23" s="30">
        <v>19.3</v>
      </c>
      <c r="P23" s="32">
        <v>12.59</v>
      </c>
      <c r="Q23" s="31">
        <v>6</v>
      </c>
      <c r="R23" s="33">
        <v>22.25</v>
      </c>
      <c r="S23" s="33">
        <v>18.45</v>
      </c>
      <c r="T23" s="34">
        <v>62</v>
      </c>
      <c r="U23" s="30">
        <v>1.5</v>
      </c>
      <c r="V23" s="30">
        <v>1</v>
      </c>
      <c r="W23" s="30">
        <v>1</v>
      </c>
      <c r="X23" s="30">
        <v>35</v>
      </c>
      <c r="Y23" s="31">
        <v>0.3</v>
      </c>
      <c r="Z23" s="31">
        <v>1.6</v>
      </c>
      <c r="AA23" s="35">
        <v>134.85</v>
      </c>
      <c r="AB23" s="35">
        <v>102.613</v>
      </c>
      <c r="AC23" s="36" t="s">
        <v>71</v>
      </c>
    </row>
    <row r="24" spans="1:29" x14ac:dyDescent="0.25">
      <c r="A24" s="37"/>
      <c r="B24" s="91" t="s">
        <v>101</v>
      </c>
      <c r="C24" s="92"/>
      <c r="D24" s="92"/>
      <c r="E24" s="92"/>
      <c r="F24" s="38"/>
      <c r="G24" s="39"/>
      <c r="H24" s="40"/>
      <c r="I24" s="41">
        <f>AVERAGE(I7:I23)</f>
        <v>117.4470588235294</v>
      </c>
      <c r="J24" s="41">
        <f t="shared" ref="J24:AB24" si="2">AVERAGE(J7:J23)</f>
        <v>256.70588235294116</v>
      </c>
      <c r="K24" s="41">
        <f t="shared" si="2"/>
        <v>139.25882352941176</v>
      </c>
      <c r="L24" s="42">
        <f t="shared" si="2"/>
        <v>1.0970588235294116</v>
      </c>
      <c r="M24" s="42">
        <f t="shared" si="2"/>
        <v>110.81402257872847</v>
      </c>
      <c r="N24" s="42">
        <f t="shared" si="2"/>
        <v>0.84823529411764698</v>
      </c>
      <c r="O24" s="41">
        <f t="shared" si="2"/>
        <v>23.117647058823533</v>
      </c>
      <c r="P24" s="42">
        <f t="shared" si="2"/>
        <v>12.997058823529411</v>
      </c>
      <c r="Q24" s="42">
        <f t="shared" si="2"/>
        <v>5.9164705882352937</v>
      </c>
      <c r="R24" s="42">
        <f t="shared" si="2"/>
        <v>22.008823529411767</v>
      </c>
      <c r="S24" s="42">
        <f t="shared" si="2"/>
        <v>19.497058823529411</v>
      </c>
      <c r="T24" s="40">
        <f t="shared" si="2"/>
        <v>63.529411764705884</v>
      </c>
      <c r="U24" s="41">
        <f t="shared" si="2"/>
        <v>1.9</v>
      </c>
      <c r="V24" s="41">
        <f t="shared" si="2"/>
        <v>1.2117647058823529</v>
      </c>
      <c r="W24" s="41">
        <f t="shared" si="2"/>
        <v>1.3235294117647058</v>
      </c>
      <c r="X24" s="41">
        <f t="shared" si="2"/>
        <v>35.117647058823529</v>
      </c>
      <c r="Y24" s="42">
        <f t="shared" si="2"/>
        <v>0.27647058823529413</v>
      </c>
      <c r="Z24" s="42">
        <f t="shared" si="2"/>
        <v>1.5411764705882354</v>
      </c>
      <c r="AA24" s="43">
        <f t="shared" si="2"/>
        <v>142.67470588235292</v>
      </c>
      <c r="AB24" s="43">
        <f t="shared" si="2"/>
        <v>108.56717647058824</v>
      </c>
      <c r="AC24" s="44"/>
    </row>
    <row r="25" spans="1:29" x14ac:dyDescent="0.25">
      <c r="A25" s="37"/>
      <c r="B25" s="93" t="s">
        <v>102</v>
      </c>
      <c r="C25" s="93"/>
      <c r="D25" s="93"/>
      <c r="E25" s="93"/>
      <c r="F25" s="93"/>
      <c r="G25" s="93"/>
      <c r="H25" s="93"/>
      <c r="I25" s="93"/>
      <c r="J25" s="45"/>
      <c r="K25" s="46"/>
      <c r="L25" s="47"/>
      <c r="M25" s="47"/>
      <c r="N25" s="48"/>
      <c r="O25" s="49"/>
      <c r="P25" s="49"/>
      <c r="Q25" s="49"/>
      <c r="R25" s="50"/>
      <c r="S25" s="50"/>
      <c r="T25" s="51"/>
      <c r="U25" s="49"/>
      <c r="V25" s="49"/>
      <c r="W25" s="52"/>
      <c r="X25" s="49"/>
      <c r="Y25" s="53"/>
      <c r="Z25" s="54"/>
      <c r="AA25" s="47"/>
      <c r="AB25" s="48"/>
      <c r="AC25" s="44"/>
    </row>
    <row r="26" spans="1:29" x14ac:dyDescent="0.25">
      <c r="A26" s="37"/>
      <c r="B26" s="84" t="s">
        <v>103</v>
      </c>
      <c r="C26" s="85"/>
      <c r="D26" s="85"/>
      <c r="E26" s="86"/>
      <c r="F26" s="55"/>
      <c r="G26" s="56">
        <v>44670</v>
      </c>
      <c r="H26" s="9"/>
      <c r="I26" s="82">
        <v>117.1</v>
      </c>
      <c r="J26" s="5">
        <v>246.7</v>
      </c>
      <c r="K26" s="82">
        <v>129.6</v>
      </c>
      <c r="L26" s="6">
        <v>1.02</v>
      </c>
      <c r="M26" s="6">
        <v>103.05</v>
      </c>
      <c r="N26" s="6">
        <v>0.8</v>
      </c>
      <c r="O26" s="5">
        <v>21.3</v>
      </c>
      <c r="P26" s="5">
        <v>11.8</v>
      </c>
      <c r="Q26" s="82">
        <v>5.56</v>
      </c>
      <c r="R26" s="6">
        <v>22.3</v>
      </c>
      <c r="S26" s="82">
        <v>20.010000000000002</v>
      </c>
      <c r="T26" s="82">
        <v>63</v>
      </c>
      <c r="U26" s="5">
        <v>2.2000000000000002</v>
      </c>
      <c r="V26" s="82">
        <v>1.3</v>
      </c>
      <c r="W26" s="5">
        <v>1.6</v>
      </c>
      <c r="X26" s="82">
        <v>33.299999999999997</v>
      </c>
      <c r="Y26" s="6">
        <v>0.27</v>
      </c>
      <c r="Z26" s="6">
        <v>1.55</v>
      </c>
      <c r="AA26" s="83">
        <v>131.416</v>
      </c>
      <c r="AB26" s="83">
        <v>100</v>
      </c>
      <c r="AC26" s="7"/>
    </row>
    <row r="27" spans="1:29" x14ac:dyDescent="0.25">
      <c r="A27" s="37"/>
      <c r="B27" s="57"/>
      <c r="C27" s="57"/>
      <c r="D27" s="57"/>
      <c r="E27" s="58"/>
      <c r="F27" s="37"/>
      <c r="G27" s="59"/>
      <c r="H27" s="37"/>
      <c r="I27" s="46"/>
      <c r="J27" s="45"/>
      <c r="K27" s="46"/>
      <c r="L27" s="47"/>
      <c r="M27" s="47"/>
      <c r="N27" s="48"/>
      <c r="O27" s="49"/>
      <c r="P27" s="49"/>
      <c r="Q27" s="49"/>
      <c r="R27" s="50"/>
      <c r="S27" s="50"/>
      <c r="T27" s="51"/>
      <c r="U27" s="49"/>
      <c r="V27" s="49"/>
      <c r="W27" s="52"/>
      <c r="X27" s="49"/>
      <c r="Y27" s="53"/>
      <c r="Z27" s="54"/>
      <c r="AA27" s="47"/>
      <c r="AB27" s="48"/>
      <c r="AC27" s="44"/>
    </row>
    <row r="28" spans="1:29" x14ac:dyDescent="0.25">
      <c r="A28" s="12">
        <v>46</v>
      </c>
      <c r="B28" s="13" t="s">
        <v>104</v>
      </c>
      <c r="C28" s="13" t="s">
        <v>105</v>
      </c>
      <c r="D28" s="12" t="s">
        <v>106</v>
      </c>
      <c r="E28" s="12"/>
      <c r="F28" s="12" t="s">
        <v>161</v>
      </c>
      <c r="G28" s="14">
        <v>44641</v>
      </c>
      <c r="H28" s="12" t="s">
        <v>62</v>
      </c>
      <c r="I28" s="15">
        <v>149</v>
      </c>
      <c r="J28" s="16">
        <v>280</v>
      </c>
      <c r="K28" s="16">
        <f t="shared" ref="K28:K52" si="3">J28-I28</f>
        <v>131</v>
      </c>
      <c r="L28" s="17">
        <f t="shared" ref="L28:L52" si="4">K28/127</f>
        <v>1.0314960629921259</v>
      </c>
      <c r="M28" s="17">
        <f t="shared" ref="M28:M52" si="5">(L28/0.99)*100</f>
        <v>104.19152151435615</v>
      </c>
      <c r="N28" s="17">
        <v>0.83</v>
      </c>
      <c r="O28" s="16">
        <v>22.5</v>
      </c>
      <c r="P28" s="18">
        <v>12.32</v>
      </c>
      <c r="Q28" s="17">
        <v>5.6</v>
      </c>
      <c r="R28" s="19">
        <v>22.6</v>
      </c>
      <c r="S28" s="19">
        <v>19.5</v>
      </c>
      <c r="T28" s="20">
        <v>62</v>
      </c>
      <c r="U28" s="16">
        <v>1.6</v>
      </c>
      <c r="V28" s="16">
        <v>1.1000000000000001</v>
      </c>
      <c r="W28" s="16">
        <v>1</v>
      </c>
      <c r="X28" s="16">
        <v>35.5</v>
      </c>
      <c r="Y28" s="17">
        <v>0.27</v>
      </c>
      <c r="Z28" s="17">
        <v>1.54</v>
      </c>
      <c r="AA28" s="21">
        <v>134.41</v>
      </c>
      <c r="AB28" s="21">
        <v>102.27800000000001</v>
      </c>
      <c r="AC28" s="22" t="s">
        <v>91</v>
      </c>
    </row>
    <row r="29" spans="1:29" x14ac:dyDescent="0.25">
      <c r="A29" s="12">
        <v>27</v>
      </c>
      <c r="B29" s="13" t="s">
        <v>107</v>
      </c>
      <c r="C29" s="12">
        <v>1000563</v>
      </c>
      <c r="D29" s="12" t="s">
        <v>108</v>
      </c>
      <c r="E29" s="12" t="s">
        <v>70</v>
      </c>
      <c r="F29" s="12" t="s">
        <v>162</v>
      </c>
      <c r="G29" s="14">
        <v>44610</v>
      </c>
      <c r="H29" s="12" t="s">
        <v>90</v>
      </c>
      <c r="I29" s="12">
        <v>184.8</v>
      </c>
      <c r="J29" s="16">
        <v>320</v>
      </c>
      <c r="K29" s="16">
        <f t="shared" si="3"/>
        <v>135.19999999999999</v>
      </c>
      <c r="L29" s="17">
        <f t="shared" si="4"/>
        <v>1.0645669291338582</v>
      </c>
      <c r="M29" s="17">
        <f t="shared" si="5"/>
        <v>107.53201304382407</v>
      </c>
      <c r="N29" s="17">
        <v>0.87</v>
      </c>
      <c r="O29" s="16">
        <v>23.5</v>
      </c>
      <c r="P29" s="18">
        <v>13.21</v>
      </c>
      <c r="Q29" s="17">
        <v>4.75</v>
      </c>
      <c r="R29" s="23">
        <v>24.45</v>
      </c>
      <c r="S29" s="19">
        <v>18.149999999999999</v>
      </c>
      <c r="T29" s="20">
        <v>60</v>
      </c>
      <c r="U29" s="25">
        <v>2.8</v>
      </c>
      <c r="V29" s="16">
        <v>1</v>
      </c>
      <c r="W29" s="16">
        <v>2.5</v>
      </c>
      <c r="X29" s="16">
        <v>33</v>
      </c>
      <c r="Y29" s="17">
        <v>0.35</v>
      </c>
      <c r="Z29" s="17">
        <v>1.27</v>
      </c>
      <c r="AA29" s="21">
        <v>134.25</v>
      </c>
      <c r="AB29" s="21">
        <v>102.157</v>
      </c>
      <c r="AC29" s="22" t="s">
        <v>158</v>
      </c>
    </row>
    <row r="30" spans="1:29" x14ac:dyDescent="0.25">
      <c r="A30" s="12">
        <v>54</v>
      </c>
      <c r="B30" s="13" t="s">
        <v>109</v>
      </c>
      <c r="C30" s="13" t="s">
        <v>110</v>
      </c>
      <c r="D30" s="12" t="s">
        <v>111</v>
      </c>
      <c r="E30" s="12" t="s">
        <v>70</v>
      </c>
      <c r="F30" s="12" t="s">
        <v>161</v>
      </c>
      <c r="G30" s="14">
        <v>44660</v>
      </c>
      <c r="H30" s="12" t="s">
        <v>90</v>
      </c>
      <c r="I30" s="15">
        <v>119.8</v>
      </c>
      <c r="J30" s="16">
        <v>241</v>
      </c>
      <c r="K30" s="16">
        <f t="shared" si="3"/>
        <v>121.2</v>
      </c>
      <c r="L30" s="17">
        <f t="shared" si="4"/>
        <v>0.95433070866141734</v>
      </c>
      <c r="M30" s="17">
        <f t="shared" si="5"/>
        <v>96.397041278931056</v>
      </c>
      <c r="N30" s="17">
        <v>0.76</v>
      </c>
      <c r="O30" s="16">
        <v>23.1</v>
      </c>
      <c r="P30" s="18">
        <v>12.8</v>
      </c>
      <c r="Q30" s="17">
        <v>5.54</v>
      </c>
      <c r="R30" s="19">
        <v>22.35</v>
      </c>
      <c r="S30" s="19">
        <v>18.53</v>
      </c>
      <c r="T30" s="20">
        <v>62</v>
      </c>
      <c r="U30" s="25">
        <v>3.7</v>
      </c>
      <c r="V30" s="16">
        <v>2.5</v>
      </c>
      <c r="W30" s="16">
        <v>1</v>
      </c>
      <c r="X30" s="16">
        <v>34</v>
      </c>
      <c r="Y30" s="17">
        <v>0.38</v>
      </c>
      <c r="Z30" s="17">
        <v>1.67</v>
      </c>
      <c r="AA30" s="21">
        <v>133.49</v>
      </c>
      <c r="AB30" s="21">
        <v>101.578</v>
      </c>
      <c r="AC30" s="22" t="s">
        <v>71</v>
      </c>
    </row>
    <row r="31" spans="1:29" x14ac:dyDescent="0.25">
      <c r="A31" s="12">
        <v>47</v>
      </c>
      <c r="B31" s="13" t="s">
        <v>112</v>
      </c>
      <c r="C31" s="13" t="s">
        <v>113</v>
      </c>
      <c r="D31" s="12" t="s">
        <v>106</v>
      </c>
      <c r="E31" s="12" t="s">
        <v>70</v>
      </c>
      <c r="F31" s="12" t="s">
        <v>161</v>
      </c>
      <c r="G31" s="14">
        <v>44648</v>
      </c>
      <c r="H31" s="12" t="s">
        <v>52</v>
      </c>
      <c r="I31" s="15">
        <v>98.4</v>
      </c>
      <c r="J31" s="16">
        <v>238</v>
      </c>
      <c r="K31" s="16">
        <f t="shared" si="3"/>
        <v>139.6</v>
      </c>
      <c r="L31" s="17">
        <f t="shared" si="4"/>
        <v>1.0992125984251968</v>
      </c>
      <c r="M31" s="17">
        <f t="shared" si="5"/>
        <v>111.03157559850474</v>
      </c>
      <c r="N31" s="17">
        <v>0.72</v>
      </c>
      <c r="O31" s="16">
        <v>20.399999999999999</v>
      </c>
      <c r="P31" s="18">
        <v>12.82</v>
      </c>
      <c r="Q31" s="17">
        <v>6.11</v>
      </c>
      <c r="R31" s="23">
        <v>23.85</v>
      </c>
      <c r="S31" s="19">
        <v>23.03</v>
      </c>
      <c r="T31" s="20">
        <v>60</v>
      </c>
      <c r="U31" s="16">
        <v>2.2999999999999998</v>
      </c>
      <c r="V31" s="16">
        <v>0.8</v>
      </c>
      <c r="W31" s="16">
        <v>1.5</v>
      </c>
      <c r="X31" s="16">
        <v>36</v>
      </c>
      <c r="Y31" s="17">
        <v>0.27</v>
      </c>
      <c r="Z31" s="17">
        <v>1.33</v>
      </c>
      <c r="AA31" s="21">
        <v>132.44999999999999</v>
      </c>
      <c r="AB31" s="21">
        <v>100.78700000000001</v>
      </c>
      <c r="AC31" s="22" t="s">
        <v>91</v>
      </c>
    </row>
    <row r="32" spans="1:29" x14ac:dyDescent="0.25">
      <c r="A32" s="12">
        <v>31</v>
      </c>
      <c r="B32" s="13" t="s">
        <v>114</v>
      </c>
      <c r="C32" s="13" t="s">
        <v>115</v>
      </c>
      <c r="D32" s="12" t="s">
        <v>116</v>
      </c>
      <c r="E32" s="12"/>
      <c r="F32" s="12" t="s">
        <v>161</v>
      </c>
      <c r="G32" s="14">
        <v>44662</v>
      </c>
      <c r="H32" s="12" t="s">
        <v>52</v>
      </c>
      <c r="I32" s="15">
        <v>124</v>
      </c>
      <c r="J32" s="16">
        <v>249</v>
      </c>
      <c r="K32" s="16">
        <f t="shared" si="3"/>
        <v>125</v>
      </c>
      <c r="L32" s="17">
        <f t="shared" si="4"/>
        <v>0.98425196850393704</v>
      </c>
      <c r="M32" s="17">
        <f t="shared" si="5"/>
        <v>99.419390757973432</v>
      </c>
      <c r="N32" s="17">
        <v>0.79</v>
      </c>
      <c r="O32" s="16">
        <v>22</v>
      </c>
      <c r="P32" s="18">
        <v>12.84</v>
      </c>
      <c r="Q32" s="17">
        <v>6</v>
      </c>
      <c r="R32" s="19">
        <v>23.18</v>
      </c>
      <c r="S32" s="19">
        <v>19.43</v>
      </c>
      <c r="T32" s="20">
        <v>62</v>
      </c>
      <c r="U32" s="16">
        <v>2.7</v>
      </c>
      <c r="V32" s="16">
        <v>1.1000000000000001</v>
      </c>
      <c r="W32" s="16">
        <v>2</v>
      </c>
      <c r="X32" s="16">
        <v>32</v>
      </c>
      <c r="Y32" s="17">
        <v>0.26</v>
      </c>
      <c r="Z32" s="17">
        <v>1.38</v>
      </c>
      <c r="AA32" s="21">
        <v>131.85</v>
      </c>
      <c r="AB32" s="21">
        <v>100.33</v>
      </c>
      <c r="AC32" s="22" t="s">
        <v>117</v>
      </c>
    </row>
    <row r="33" spans="1:29" x14ac:dyDescent="0.25">
      <c r="A33" s="12">
        <v>29</v>
      </c>
      <c r="B33" s="13" t="s">
        <v>118</v>
      </c>
      <c r="C33" s="13" t="s">
        <v>119</v>
      </c>
      <c r="D33" s="12" t="s">
        <v>116</v>
      </c>
      <c r="E33" s="12"/>
      <c r="F33" s="12" t="s">
        <v>161</v>
      </c>
      <c r="G33" s="14">
        <v>44659</v>
      </c>
      <c r="H33" s="12" t="s">
        <v>62</v>
      </c>
      <c r="I33" s="15">
        <v>127.6</v>
      </c>
      <c r="J33" s="16">
        <v>253</v>
      </c>
      <c r="K33" s="16">
        <f t="shared" si="3"/>
        <v>125.4</v>
      </c>
      <c r="L33" s="17">
        <f t="shared" si="4"/>
        <v>0.98740157480314961</v>
      </c>
      <c r="M33" s="17">
        <f t="shared" si="5"/>
        <v>99.737532808398953</v>
      </c>
      <c r="N33" s="17">
        <v>0.79</v>
      </c>
      <c r="O33" s="16">
        <v>20</v>
      </c>
      <c r="P33" s="18">
        <v>11.79</v>
      </c>
      <c r="Q33" s="17">
        <v>5.71</v>
      </c>
      <c r="R33" s="19">
        <v>22.9</v>
      </c>
      <c r="S33" s="19">
        <v>17.8</v>
      </c>
      <c r="T33" s="20">
        <v>62</v>
      </c>
      <c r="U33" s="16">
        <v>1.9</v>
      </c>
      <c r="V33" s="16">
        <v>1</v>
      </c>
      <c r="W33" s="16">
        <v>2</v>
      </c>
      <c r="X33" s="16">
        <v>36</v>
      </c>
      <c r="Y33" s="17">
        <v>0.28999999999999998</v>
      </c>
      <c r="Z33" s="17">
        <v>1.51</v>
      </c>
      <c r="AA33" s="21">
        <v>130.86000000000001</v>
      </c>
      <c r="AB33" s="21">
        <v>99.576999999999998</v>
      </c>
      <c r="AC33" s="22" t="s">
        <v>117</v>
      </c>
    </row>
    <row r="34" spans="1:29" x14ac:dyDescent="0.25">
      <c r="A34" s="12">
        <v>24</v>
      </c>
      <c r="B34" s="13" t="s">
        <v>120</v>
      </c>
      <c r="C34" s="13" t="s">
        <v>121</v>
      </c>
      <c r="D34" s="12" t="s">
        <v>78</v>
      </c>
      <c r="E34" s="12"/>
      <c r="F34" s="12" t="s">
        <v>161</v>
      </c>
      <c r="G34" s="14">
        <v>44686</v>
      </c>
      <c r="H34" s="12" t="s">
        <v>52</v>
      </c>
      <c r="I34" s="15">
        <v>121.8</v>
      </c>
      <c r="J34" s="16">
        <v>245</v>
      </c>
      <c r="K34" s="16">
        <f t="shared" si="3"/>
        <v>123.2</v>
      </c>
      <c r="L34" s="17">
        <f t="shared" si="4"/>
        <v>0.9700787401574803</v>
      </c>
      <c r="M34" s="17">
        <f t="shared" si="5"/>
        <v>97.98775153105862</v>
      </c>
      <c r="N34" s="17">
        <v>0.84</v>
      </c>
      <c r="O34" s="16">
        <v>21.3</v>
      </c>
      <c r="P34" s="18">
        <v>11.54</v>
      </c>
      <c r="Q34" s="17">
        <v>4.92</v>
      </c>
      <c r="R34" s="19">
        <v>21.4</v>
      </c>
      <c r="S34" s="19">
        <v>17.73</v>
      </c>
      <c r="T34" s="20">
        <v>64</v>
      </c>
      <c r="U34" s="16">
        <v>1.5</v>
      </c>
      <c r="V34" s="16">
        <v>1.1000000000000001</v>
      </c>
      <c r="W34" s="16">
        <v>2</v>
      </c>
      <c r="X34" s="16">
        <v>37</v>
      </c>
      <c r="Y34" s="17">
        <v>0.23</v>
      </c>
      <c r="Z34" s="17">
        <v>1.71</v>
      </c>
      <c r="AA34" s="21">
        <v>130.84</v>
      </c>
      <c r="AB34" s="21">
        <v>99.561999999999998</v>
      </c>
      <c r="AC34" s="22" t="s">
        <v>66</v>
      </c>
    </row>
    <row r="35" spans="1:29" x14ac:dyDescent="0.25">
      <c r="A35" s="12">
        <v>51</v>
      </c>
      <c r="B35" s="13" t="s">
        <v>122</v>
      </c>
      <c r="C35" s="13" t="s">
        <v>123</v>
      </c>
      <c r="D35" s="12" t="s">
        <v>111</v>
      </c>
      <c r="E35" s="12" t="s">
        <v>70</v>
      </c>
      <c r="F35" s="12" t="s">
        <v>161</v>
      </c>
      <c r="G35" s="14">
        <v>44671</v>
      </c>
      <c r="H35" s="12" t="s">
        <v>90</v>
      </c>
      <c r="I35" s="15">
        <v>131.6</v>
      </c>
      <c r="J35" s="16">
        <v>263</v>
      </c>
      <c r="K35" s="16">
        <f t="shared" si="3"/>
        <v>131.4</v>
      </c>
      <c r="L35" s="17">
        <f t="shared" si="4"/>
        <v>1.0346456692913386</v>
      </c>
      <c r="M35" s="17">
        <f t="shared" si="5"/>
        <v>104.50966356478169</v>
      </c>
      <c r="N35" s="17">
        <v>0.85</v>
      </c>
      <c r="O35" s="16">
        <v>21</v>
      </c>
      <c r="P35" s="18">
        <v>11.13</v>
      </c>
      <c r="Q35" s="17">
        <v>5.2</v>
      </c>
      <c r="R35" s="19">
        <v>21.95</v>
      </c>
      <c r="S35" s="19">
        <v>19.63</v>
      </c>
      <c r="T35" s="20">
        <v>64</v>
      </c>
      <c r="U35" s="25">
        <v>3.4</v>
      </c>
      <c r="V35" s="16">
        <v>1.3</v>
      </c>
      <c r="W35" s="16">
        <v>1</v>
      </c>
      <c r="X35" s="16">
        <v>40</v>
      </c>
      <c r="Y35" s="17">
        <v>0.36</v>
      </c>
      <c r="Z35" s="17">
        <v>1.6</v>
      </c>
      <c r="AA35" s="21">
        <v>130.24</v>
      </c>
      <c r="AB35" s="21">
        <v>99.105000000000004</v>
      </c>
      <c r="AC35" s="22" t="s">
        <v>71</v>
      </c>
    </row>
    <row r="36" spans="1:29" x14ac:dyDescent="0.25">
      <c r="A36" s="12">
        <v>10</v>
      </c>
      <c r="B36" s="13" t="s">
        <v>124</v>
      </c>
      <c r="C36" s="24">
        <v>1000595</v>
      </c>
      <c r="D36" s="12" t="s">
        <v>56</v>
      </c>
      <c r="E36" s="12" t="s">
        <v>70</v>
      </c>
      <c r="F36" s="12" t="s">
        <v>161</v>
      </c>
      <c r="G36" s="14">
        <v>44705</v>
      </c>
      <c r="H36" s="12" t="s">
        <v>57</v>
      </c>
      <c r="I36" s="15">
        <v>92.8</v>
      </c>
      <c r="J36" s="16">
        <v>216</v>
      </c>
      <c r="K36" s="16">
        <f t="shared" si="3"/>
        <v>123.2</v>
      </c>
      <c r="L36" s="17">
        <f t="shared" si="4"/>
        <v>0.9700787401574803</v>
      </c>
      <c r="M36" s="17">
        <f t="shared" si="5"/>
        <v>97.98775153105862</v>
      </c>
      <c r="N36" s="17">
        <v>0.79</v>
      </c>
      <c r="O36" s="16">
        <v>19.8</v>
      </c>
      <c r="P36" s="18">
        <v>10.53</v>
      </c>
      <c r="Q36" s="17">
        <v>5.77</v>
      </c>
      <c r="R36" s="19">
        <v>21.3</v>
      </c>
      <c r="S36" s="19">
        <v>17.18</v>
      </c>
      <c r="T36" s="20">
        <v>64</v>
      </c>
      <c r="U36" s="25">
        <v>3.5</v>
      </c>
      <c r="V36" s="16">
        <v>1.1000000000000001</v>
      </c>
      <c r="W36" s="16">
        <v>1</v>
      </c>
      <c r="X36" s="16">
        <v>31.5</v>
      </c>
      <c r="Y36" s="17">
        <v>0.23</v>
      </c>
      <c r="Z36" s="17">
        <v>1.52</v>
      </c>
      <c r="AA36" s="21">
        <v>129.41999999999999</v>
      </c>
      <c r="AB36" s="21">
        <v>98.480999999999995</v>
      </c>
      <c r="AC36" s="22" t="s">
        <v>74</v>
      </c>
    </row>
    <row r="37" spans="1:29" x14ac:dyDescent="0.25">
      <c r="A37" s="12">
        <v>11</v>
      </c>
      <c r="B37" s="13" t="s">
        <v>125</v>
      </c>
      <c r="C37" s="13" t="s">
        <v>126</v>
      </c>
      <c r="D37" s="12" t="s">
        <v>56</v>
      </c>
      <c r="E37" s="12" t="s">
        <v>70</v>
      </c>
      <c r="F37" s="12" t="s">
        <v>161</v>
      </c>
      <c r="G37" s="14">
        <v>44682</v>
      </c>
      <c r="H37" s="12" t="s">
        <v>57</v>
      </c>
      <c r="I37" s="15">
        <v>111.6</v>
      </c>
      <c r="J37" s="16">
        <v>225</v>
      </c>
      <c r="K37" s="16">
        <f t="shared" si="3"/>
        <v>113.4</v>
      </c>
      <c r="L37" s="17">
        <f t="shared" si="4"/>
        <v>0.89291338582677171</v>
      </c>
      <c r="M37" s="17">
        <f t="shared" si="5"/>
        <v>90.193271295633508</v>
      </c>
      <c r="N37" s="17">
        <v>0.76</v>
      </c>
      <c r="O37" s="16">
        <v>23.2</v>
      </c>
      <c r="P37" s="18">
        <v>12.66</v>
      </c>
      <c r="Q37" s="17">
        <v>5.71</v>
      </c>
      <c r="R37" s="19">
        <v>22.78</v>
      </c>
      <c r="S37" s="19">
        <v>18.579999999999998</v>
      </c>
      <c r="T37" s="20">
        <v>62</v>
      </c>
      <c r="U37" s="25">
        <v>3.6</v>
      </c>
      <c r="V37" s="16">
        <v>1.6</v>
      </c>
      <c r="W37" s="16">
        <v>1.5</v>
      </c>
      <c r="X37" s="16">
        <v>35</v>
      </c>
      <c r="Y37" s="17">
        <v>0.28000000000000003</v>
      </c>
      <c r="Z37" s="17">
        <v>1.4</v>
      </c>
      <c r="AA37" s="21">
        <v>127.99</v>
      </c>
      <c r="AB37" s="21">
        <v>97.393000000000001</v>
      </c>
      <c r="AC37" s="22" t="s">
        <v>58</v>
      </c>
    </row>
    <row r="38" spans="1:29" x14ac:dyDescent="0.25">
      <c r="A38" s="12">
        <v>68</v>
      </c>
      <c r="B38" s="13" t="s">
        <v>127</v>
      </c>
      <c r="C38" s="13" t="s">
        <v>128</v>
      </c>
      <c r="D38" s="12" t="s">
        <v>129</v>
      </c>
      <c r="E38" s="12"/>
      <c r="F38" s="12" t="s">
        <v>161</v>
      </c>
      <c r="G38" s="14">
        <v>44669</v>
      </c>
      <c r="H38" s="12" t="s">
        <v>52</v>
      </c>
      <c r="I38" s="15">
        <v>99.4</v>
      </c>
      <c r="J38" s="16">
        <v>225</v>
      </c>
      <c r="K38" s="16">
        <f t="shared" si="3"/>
        <v>125.6</v>
      </c>
      <c r="L38" s="17">
        <f t="shared" si="4"/>
        <v>0.98897637795275584</v>
      </c>
      <c r="M38" s="17">
        <f t="shared" si="5"/>
        <v>99.896603833611692</v>
      </c>
      <c r="N38" s="17">
        <v>0.73</v>
      </c>
      <c r="O38" s="16">
        <v>18.899999999999999</v>
      </c>
      <c r="P38" s="18">
        <v>11.88</v>
      </c>
      <c r="Q38" s="17">
        <v>5.04</v>
      </c>
      <c r="R38" s="19">
        <v>21.63</v>
      </c>
      <c r="S38" s="19">
        <v>22.3</v>
      </c>
      <c r="T38" s="20">
        <v>64</v>
      </c>
      <c r="U38" s="16">
        <v>1.7</v>
      </c>
      <c r="V38" s="16">
        <v>1.1000000000000001</v>
      </c>
      <c r="W38" s="16">
        <v>2</v>
      </c>
      <c r="X38" s="16">
        <v>30</v>
      </c>
      <c r="Y38" s="17">
        <v>0.21</v>
      </c>
      <c r="Z38" s="17">
        <v>1.56</v>
      </c>
      <c r="AA38" s="21">
        <v>127.84</v>
      </c>
      <c r="AB38" s="21">
        <v>97.278999999999996</v>
      </c>
      <c r="AC38" s="22" t="s">
        <v>130</v>
      </c>
    </row>
    <row r="39" spans="1:29" x14ac:dyDescent="0.25">
      <c r="A39" s="12">
        <v>7</v>
      </c>
      <c r="B39" s="13" t="s">
        <v>131</v>
      </c>
      <c r="C39" s="24">
        <v>1000589</v>
      </c>
      <c r="D39" s="12" t="s">
        <v>51</v>
      </c>
      <c r="E39" s="12"/>
      <c r="F39" s="12" t="s">
        <v>161</v>
      </c>
      <c r="G39" s="14">
        <v>44678</v>
      </c>
      <c r="H39" s="12" t="s">
        <v>52</v>
      </c>
      <c r="I39" s="15">
        <v>109.8</v>
      </c>
      <c r="J39" s="16">
        <v>238</v>
      </c>
      <c r="K39" s="16">
        <f t="shared" si="3"/>
        <v>128.19999999999999</v>
      </c>
      <c r="L39" s="17">
        <f t="shared" si="4"/>
        <v>1.0094488188976376</v>
      </c>
      <c r="M39" s="17">
        <f t="shared" si="5"/>
        <v>101.96452716137753</v>
      </c>
      <c r="N39" s="17">
        <v>0.79</v>
      </c>
      <c r="O39" s="16">
        <v>19.3</v>
      </c>
      <c r="P39" s="18">
        <v>10.88</v>
      </c>
      <c r="Q39" s="17">
        <v>5.5</v>
      </c>
      <c r="R39" s="19">
        <v>22.95</v>
      </c>
      <c r="S39" s="19">
        <v>20</v>
      </c>
      <c r="T39" s="20">
        <v>62</v>
      </c>
      <c r="U39" s="16">
        <v>1.2</v>
      </c>
      <c r="V39" s="16">
        <v>1.3</v>
      </c>
      <c r="W39" s="16">
        <v>2</v>
      </c>
      <c r="X39" s="16"/>
      <c r="Y39" s="17">
        <v>0.26</v>
      </c>
      <c r="Z39" s="17">
        <v>1.45</v>
      </c>
      <c r="AA39" s="21">
        <v>125.77</v>
      </c>
      <c r="AB39" s="21">
        <v>95.703999999999994</v>
      </c>
      <c r="AC39" s="22" t="s">
        <v>74</v>
      </c>
    </row>
    <row r="40" spans="1:29" x14ac:dyDescent="0.25">
      <c r="A40" s="12">
        <v>1</v>
      </c>
      <c r="B40" s="13" t="s">
        <v>132</v>
      </c>
      <c r="C40" s="24">
        <v>1000586</v>
      </c>
      <c r="D40" s="12" t="s">
        <v>73</v>
      </c>
      <c r="E40" s="12"/>
      <c r="F40" s="12" t="s">
        <v>161</v>
      </c>
      <c r="G40" s="14">
        <v>44691</v>
      </c>
      <c r="H40" s="12" t="s">
        <v>62</v>
      </c>
      <c r="I40" s="15">
        <v>125</v>
      </c>
      <c r="J40" s="16">
        <v>248</v>
      </c>
      <c r="K40" s="16">
        <f t="shared" si="3"/>
        <v>123</v>
      </c>
      <c r="L40" s="17">
        <f t="shared" si="4"/>
        <v>0.96850393700787396</v>
      </c>
      <c r="M40" s="17">
        <f t="shared" si="5"/>
        <v>97.828680505845853</v>
      </c>
      <c r="N40" s="17">
        <v>0.86</v>
      </c>
      <c r="O40" s="16">
        <v>17</v>
      </c>
      <c r="P40" s="18">
        <v>9.27</v>
      </c>
      <c r="Q40" s="17">
        <v>5.77</v>
      </c>
      <c r="R40" s="19">
        <v>20.95</v>
      </c>
      <c r="S40" s="19">
        <v>17.829999999999998</v>
      </c>
      <c r="T40" s="20">
        <v>64</v>
      </c>
      <c r="U40" s="16">
        <v>1.4</v>
      </c>
      <c r="V40" s="16">
        <v>1</v>
      </c>
      <c r="W40" s="16">
        <v>1</v>
      </c>
      <c r="X40" s="16">
        <v>32</v>
      </c>
      <c r="Y40" s="17">
        <v>0.23</v>
      </c>
      <c r="Z40" s="17">
        <v>1.65</v>
      </c>
      <c r="AA40" s="21">
        <v>125.43</v>
      </c>
      <c r="AB40" s="21">
        <v>95.444999999999993</v>
      </c>
      <c r="AC40" s="22" t="s">
        <v>74</v>
      </c>
    </row>
    <row r="41" spans="1:29" x14ac:dyDescent="0.25">
      <c r="A41" s="12">
        <v>19</v>
      </c>
      <c r="B41" s="13" t="s">
        <v>133</v>
      </c>
      <c r="C41" s="13" t="s">
        <v>134</v>
      </c>
      <c r="D41" s="12" t="s">
        <v>73</v>
      </c>
      <c r="E41" s="12"/>
      <c r="F41" s="12" t="s">
        <v>161</v>
      </c>
      <c r="G41" s="14">
        <v>44702</v>
      </c>
      <c r="H41" s="12" t="s">
        <v>52</v>
      </c>
      <c r="I41" s="15">
        <v>88.8</v>
      </c>
      <c r="J41" s="16">
        <v>215</v>
      </c>
      <c r="K41" s="16">
        <f t="shared" si="3"/>
        <v>126.2</v>
      </c>
      <c r="L41" s="17">
        <f t="shared" si="4"/>
        <v>0.99370078740157486</v>
      </c>
      <c r="M41" s="17">
        <f t="shared" si="5"/>
        <v>100.37381690924998</v>
      </c>
      <c r="N41" s="17">
        <v>0.78</v>
      </c>
      <c r="O41" s="16">
        <v>20.399999999999999</v>
      </c>
      <c r="P41" s="18">
        <v>11.23</v>
      </c>
      <c r="Q41" s="17">
        <v>5.54</v>
      </c>
      <c r="R41" s="19">
        <v>22.43</v>
      </c>
      <c r="S41" s="19">
        <v>23.2</v>
      </c>
      <c r="T41" s="20">
        <v>62</v>
      </c>
      <c r="U41" s="16">
        <v>2.6</v>
      </c>
      <c r="V41" s="16">
        <v>2</v>
      </c>
      <c r="W41" s="16">
        <v>1.5</v>
      </c>
      <c r="X41" s="16">
        <v>30</v>
      </c>
      <c r="Y41" s="17">
        <v>0.19</v>
      </c>
      <c r="Z41" s="17">
        <v>1.54</v>
      </c>
      <c r="AA41" s="21">
        <v>123.55</v>
      </c>
      <c r="AB41" s="21">
        <v>94.013999999999996</v>
      </c>
      <c r="AC41" s="22" t="s">
        <v>79</v>
      </c>
    </row>
    <row r="42" spans="1:29" x14ac:dyDescent="0.25">
      <c r="A42" s="12">
        <v>65</v>
      </c>
      <c r="B42" s="13" t="s">
        <v>135</v>
      </c>
      <c r="C42" s="13" t="s">
        <v>136</v>
      </c>
      <c r="D42" s="12" t="s">
        <v>129</v>
      </c>
      <c r="E42" s="12"/>
      <c r="F42" s="12" t="s">
        <v>162</v>
      </c>
      <c r="G42" s="14">
        <v>44661</v>
      </c>
      <c r="H42" s="12" t="s">
        <v>52</v>
      </c>
      <c r="I42" s="15">
        <v>107.4</v>
      </c>
      <c r="J42" s="16">
        <v>241</v>
      </c>
      <c r="K42" s="16">
        <f t="shared" si="3"/>
        <v>133.6</v>
      </c>
      <c r="L42" s="17">
        <f t="shared" si="4"/>
        <v>1.0519685039370079</v>
      </c>
      <c r="M42" s="17">
        <f t="shared" si="5"/>
        <v>106.25944484212202</v>
      </c>
      <c r="N42" s="17">
        <v>0.76</v>
      </c>
      <c r="O42" s="16">
        <v>18.100000000000001</v>
      </c>
      <c r="P42" s="18">
        <v>10.08</v>
      </c>
      <c r="Q42" s="17">
        <v>5.2</v>
      </c>
      <c r="R42" s="19">
        <v>23.45</v>
      </c>
      <c r="S42" s="19">
        <v>20.45</v>
      </c>
      <c r="T42" s="20">
        <v>62</v>
      </c>
      <c r="U42" s="16">
        <v>2.4</v>
      </c>
      <c r="V42" s="16">
        <v>0.5</v>
      </c>
      <c r="W42" s="16">
        <v>2</v>
      </c>
      <c r="X42" s="16">
        <v>33</v>
      </c>
      <c r="Y42" s="17">
        <v>0.25</v>
      </c>
      <c r="Z42" s="17">
        <v>1.48</v>
      </c>
      <c r="AA42" s="21">
        <v>121.71</v>
      </c>
      <c r="AB42" s="21">
        <v>92.614000000000004</v>
      </c>
      <c r="AC42" s="22" t="s">
        <v>130</v>
      </c>
    </row>
    <row r="43" spans="1:29" x14ac:dyDescent="0.25">
      <c r="A43" s="12">
        <v>66</v>
      </c>
      <c r="B43" s="13" t="s">
        <v>137</v>
      </c>
      <c r="C43" s="13" t="s">
        <v>138</v>
      </c>
      <c r="D43" s="12" t="s">
        <v>139</v>
      </c>
      <c r="E43" s="12" t="s">
        <v>70</v>
      </c>
      <c r="F43" s="12" t="s">
        <v>161</v>
      </c>
      <c r="G43" s="14">
        <v>44653</v>
      </c>
      <c r="H43" s="12" t="s">
        <v>140</v>
      </c>
      <c r="I43" s="15">
        <v>117</v>
      </c>
      <c r="J43" s="16">
        <v>250</v>
      </c>
      <c r="K43" s="16">
        <f t="shared" si="3"/>
        <v>133</v>
      </c>
      <c r="L43" s="17">
        <f t="shared" si="4"/>
        <v>1.0472440944881889</v>
      </c>
      <c r="M43" s="17">
        <f t="shared" si="5"/>
        <v>105.78223176648373</v>
      </c>
      <c r="N43" s="17">
        <v>0.77</v>
      </c>
      <c r="O43" s="16">
        <v>23.8</v>
      </c>
      <c r="P43" s="18">
        <v>12.35</v>
      </c>
      <c r="Q43" s="17">
        <v>4.9800000000000004</v>
      </c>
      <c r="R43" s="23">
        <v>25.5</v>
      </c>
      <c r="S43" s="19">
        <v>26.35</v>
      </c>
      <c r="T43" s="20">
        <v>58</v>
      </c>
      <c r="U43" s="16">
        <v>1.8</v>
      </c>
      <c r="V43" s="16">
        <v>1.3</v>
      </c>
      <c r="W43" s="16">
        <v>1</v>
      </c>
      <c r="X43" s="16">
        <v>32.5</v>
      </c>
      <c r="Y43" s="17">
        <v>0.31</v>
      </c>
      <c r="Z43" s="17">
        <v>1.27</v>
      </c>
      <c r="AA43" s="21">
        <v>121.32</v>
      </c>
      <c r="AB43" s="21">
        <v>92.317999999999998</v>
      </c>
      <c r="AC43" s="22" t="s">
        <v>130</v>
      </c>
    </row>
    <row r="44" spans="1:29" x14ac:dyDescent="0.25">
      <c r="A44" s="12">
        <v>134</v>
      </c>
      <c r="B44" s="13" t="s">
        <v>141</v>
      </c>
      <c r="C44" s="13" t="s">
        <v>142</v>
      </c>
      <c r="D44" s="12" t="s">
        <v>143</v>
      </c>
      <c r="E44" s="12" t="s">
        <v>70</v>
      </c>
      <c r="F44" s="12" t="s">
        <v>161</v>
      </c>
      <c r="G44" s="14">
        <v>44666</v>
      </c>
      <c r="H44" s="12" t="s">
        <v>57</v>
      </c>
      <c r="I44" s="16">
        <v>74.2</v>
      </c>
      <c r="J44" s="16">
        <v>201</v>
      </c>
      <c r="K44" s="16">
        <f t="shared" si="3"/>
        <v>126.8</v>
      </c>
      <c r="L44" s="17">
        <f t="shared" si="4"/>
        <v>0.99842519685039366</v>
      </c>
      <c r="M44" s="17">
        <f t="shared" si="5"/>
        <v>100.85102998488824</v>
      </c>
      <c r="N44" s="17">
        <v>0.64</v>
      </c>
      <c r="O44" s="16">
        <v>14.2</v>
      </c>
      <c r="P44" s="60">
        <v>8.6199999999999992</v>
      </c>
      <c r="Q44" s="17">
        <v>4.6399999999999997</v>
      </c>
      <c r="R44" s="19">
        <v>19.18</v>
      </c>
      <c r="S44" s="19">
        <v>22.68</v>
      </c>
      <c r="T44" s="20">
        <v>70</v>
      </c>
      <c r="U44" s="16">
        <v>2</v>
      </c>
      <c r="V44" s="16">
        <v>1.3</v>
      </c>
      <c r="W44" s="16">
        <v>3.5</v>
      </c>
      <c r="X44" s="16">
        <v>33.5</v>
      </c>
      <c r="Y44" s="17">
        <v>0.28000000000000003</v>
      </c>
      <c r="Z44" s="17">
        <v>2.02</v>
      </c>
      <c r="AA44" s="21">
        <v>120.67</v>
      </c>
      <c r="AB44" s="21">
        <v>91.822999999999993</v>
      </c>
      <c r="AC44" s="22" t="s">
        <v>144</v>
      </c>
    </row>
    <row r="45" spans="1:29" x14ac:dyDescent="0.25">
      <c r="A45" s="12">
        <v>140</v>
      </c>
      <c r="B45" s="13" t="s">
        <v>145</v>
      </c>
      <c r="C45" s="13" t="s">
        <v>146</v>
      </c>
      <c r="D45" s="12" t="s">
        <v>143</v>
      </c>
      <c r="E45" s="12" t="s">
        <v>70</v>
      </c>
      <c r="F45" s="12" t="s">
        <v>162</v>
      </c>
      <c r="G45" s="14">
        <v>44679</v>
      </c>
      <c r="H45" s="12" t="s">
        <v>57</v>
      </c>
      <c r="I45" s="16">
        <v>77</v>
      </c>
      <c r="J45" s="16">
        <v>195</v>
      </c>
      <c r="K45" s="16">
        <f t="shared" si="3"/>
        <v>118</v>
      </c>
      <c r="L45" s="17">
        <f t="shared" si="4"/>
        <v>0.92913385826771655</v>
      </c>
      <c r="M45" s="17">
        <f t="shared" si="5"/>
        <v>93.851904875526927</v>
      </c>
      <c r="N45" s="17">
        <v>0.65</v>
      </c>
      <c r="O45" s="16">
        <v>20.3</v>
      </c>
      <c r="P45" s="18">
        <v>11.81</v>
      </c>
      <c r="Q45" s="17">
        <v>5.77</v>
      </c>
      <c r="R45" s="19">
        <v>22.95</v>
      </c>
      <c r="S45" s="19">
        <v>23.85</v>
      </c>
      <c r="T45" s="20">
        <v>62</v>
      </c>
      <c r="U45" s="25">
        <v>4</v>
      </c>
      <c r="V45" s="25">
        <v>2.9</v>
      </c>
      <c r="W45" s="16">
        <v>3.5</v>
      </c>
      <c r="X45" s="16">
        <v>29</v>
      </c>
      <c r="Y45" s="17">
        <v>0.23</v>
      </c>
      <c r="Z45" s="17">
        <v>1.62</v>
      </c>
      <c r="AA45" s="21">
        <v>119.88</v>
      </c>
      <c r="AB45" s="21">
        <v>91.221999999999994</v>
      </c>
      <c r="AC45" s="22" t="s">
        <v>144</v>
      </c>
    </row>
    <row r="46" spans="1:29" x14ac:dyDescent="0.25">
      <c r="A46" s="12">
        <v>49</v>
      </c>
      <c r="B46" s="13" t="s">
        <v>147</v>
      </c>
      <c r="C46" s="13" t="s">
        <v>148</v>
      </c>
      <c r="D46" s="12" t="s">
        <v>69</v>
      </c>
      <c r="E46" s="12"/>
      <c r="F46" s="12" t="s">
        <v>162</v>
      </c>
      <c r="G46" s="14">
        <v>44660</v>
      </c>
      <c r="H46" s="12" t="s">
        <v>90</v>
      </c>
      <c r="I46" s="15">
        <v>149.4</v>
      </c>
      <c r="J46" s="61">
        <v>265</v>
      </c>
      <c r="K46" s="16">
        <f t="shared" si="3"/>
        <v>115.6</v>
      </c>
      <c r="L46" s="17">
        <f t="shared" si="4"/>
        <v>0.9102362204724409</v>
      </c>
      <c r="M46" s="17">
        <f t="shared" si="5"/>
        <v>91.943052572973826</v>
      </c>
      <c r="N46" s="17">
        <v>0.83</v>
      </c>
      <c r="O46" s="16">
        <v>21.2</v>
      </c>
      <c r="P46" s="18">
        <v>11.67</v>
      </c>
      <c r="Q46" s="17">
        <v>4.53</v>
      </c>
      <c r="R46" s="19">
        <v>23.15</v>
      </c>
      <c r="S46" s="19">
        <v>20.329999999999998</v>
      </c>
      <c r="T46" s="20">
        <v>62</v>
      </c>
      <c r="U46" s="16">
        <v>1.3</v>
      </c>
      <c r="V46" s="16">
        <v>2.2000000000000002</v>
      </c>
      <c r="W46" s="16">
        <v>1.5</v>
      </c>
      <c r="X46" s="16">
        <v>32</v>
      </c>
      <c r="Y46" s="17">
        <v>0.3</v>
      </c>
      <c r="Z46" s="17">
        <v>1.63</v>
      </c>
      <c r="AA46" s="21">
        <v>118.04</v>
      </c>
      <c r="AB46" s="21">
        <v>89.822000000000003</v>
      </c>
      <c r="AC46" s="22" t="s">
        <v>71</v>
      </c>
    </row>
    <row r="47" spans="1:29" x14ac:dyDescent="0.25">
      <c r="A47" s="12">
        <v>8</v>
      </c>
      <c r="B47" s="13" t="s">
        <v>149</v>
      </c>
      <c r="C47" s="24">
        <v>1000590</v>
      </c>
      <c r="D47" s="12" t="s">
        <v>73</v>
      </c>
      <c r="E47" s="12"/>
      <c r="F47" s="12" t="s">
        <v>161</v>
      </c>
      <c r="G47" s="14">
        <v>44679</v>
      </c>
      <c r="H47" s="12" t="s">
        <v>57</v>
      </c>
      <c r="I47" s="15">
        <v>119.8</v>
      </c>
      <c r="J47" s="16">
        <v>236</v>
      </c>
      <c r="K47" s="16">
        <f t="shared" si="3"/>
        <v>116.2</v>
      </c>
      <c r="L47" s="17">
        <f t="shared" si="4"/>
        <v>0.91496062992125982</v>
      </c>
      <c r="M47" s="17">
        <f t="shared" si="5"/>
        <v>92.420265648612101</v>
      </c>
      <c r="N47" s="17">
        <v>0.79</v>
      </c>
      <c r="O47" s="16">
        <v>18.5</v>
      </c>
      <c r="P47" s="18">
        <v>10.61</v>
      </c>
      <c r="Q47" s="17">
        <v>5.66</v>
      </c>
      <c r="R47" s="19">
        <v>22.88</v>
      </c>
      <c r="S47" s="19">
        <v>20.88</v>
      </c>
      <c r="T47" s="20">
        <v>62</v>
      </c>
      <c r="U47" s="16">
        <v>2.5</v>
      </c>
      <c r="V47" s="16">
        <v>0.9</v>
      </c>
      <c r="W47" s="16">
        <v>1.5</v>
      </c>
      <c r="X47" s="16">
        <v>32.5</v>
      </c>
      <c r="Y47" s="17">
        <v>0.25</v>
      </c>
      <c r="Z47" s="17">
        <v>1.53</v>
      </c>
      <c r="AA47" s="21">
        <v>117.82</v>
      </c>
      <c r="AB47" s="21">
        <v>89.653999999999996</v>
      </c>
      <c r="AC47" s="22" t="s">
        <v>74</v>
      </c>
    </row>
    <row r="48" spans="1:29" x14ac:dyDescent="0.25">
      <c r="A48" s="12">
        <v>135</v>
      </c>
      <c r="B48" s="13" t="s">
        <v>150</v>
      </c>
      <c r="C48" s="13" t="s">
        <v>151</v>
      </c>
      <c r="D48" s="12" t="s">
        <v>143</v>
      </c>
      <c r="E48" s="12"/>
      <c r="F48" s="12" t="s">
        <v>161</v>
      </c>
      <c r="G48" s="14">
        <v>44676</v>
      </c>
      <c r="H48" s="12" t="s">
        <v>57</v>
      </c>
      <c r="I48" s="16">
        <v>63.2</v>
      </c>
      <c r="J48" s="16">
        <v>176</v>
      </c>
      <c r="K48" s="16">
        <f t="shared" si="3"/>
        <v>112.8</v>
      </c>
      <c r="L48" s="17">
        <f t="shared" si="4"/>
        <v>0.88818897637795269</v>
      </c>
      <c r="M48" s="17">
        <f t="shared" si="5"/>
        <v>89.716058219995219</v>
      </c>
      <c r="N48" s="17">
        <v>0.57999999999999996</v>
      </c>
      <c r="O48" s="16">
        <v>18.899999999999999</v>
      </c>
      <c r="P48" s="18">
        <v>9.4</v>
      </c>
      <c r="Q48" s="17">
        <v>5.77</v>
      </c>
      <c r="R48" s="19">
        <v>20.58</v>
      </c>
      <c r="S48" s="19">
        <v>23.7</v>
      </c>
      <c r="T48" s="20">
        <v>70</v>
      </c>
      <c r="U48" s="16">
        <v>2.5</v>
      </c>
      <c r="V48" s="16">
        <v>1.5</v>
      </c>
      <c r="W48" s="16">
        <v>2</v>
      </c>
      <c r="X48" s="16">
        <v>34.5</v>
      </c>
      <c r="Y48" s="17">
        <v>0.2</v>
      </c>
      <c r="Z48" s="17">
        <v>1.63</v>
      </c>
      <c r="AA48" s="21">
        <v>115.15</v>
      </c>
      <c r="AB48" s="21">
        <v>87.623000000000005</v>
      </c>
      <c r="AC48" s="22" t="s">
        <v>144</v>
      </c>
    </row>
    <row r="49" spans="1:29" x14ac:dyDescent="0.25">
      <c r="A49" s="12">
        <v>53</v>
      </c>
      <c r="B49" s="13" t="s">
        <v>152</v>
      </c>
      <c r="C49" s="13" t="s">
        <v>153</v>
      </c>
      <c r="D49" s="12" t="s">
        <v>69</v>
      </c>
      <c r="E49" s="12"/>
      <c r="F49" s="12" t="s">
        <v>161</v>
      </c>
      <c r="G49" s="14">
        <v>44678</v>
      </c>
      <c r="H49" s="12" t="s">
        <v>90</v>
      </c>
      <c r="I49" s="15">
        <v>129</v>
      </c>
      <c r="J49" s="61">
        <v>239</v>
      </c>
      <c r="K49" s="16">
        <f t="shared" si="3"/>
        <v>110</v>
      </c>
      <c r="L49" s="17">
        <f t="shared" si="4"/>
        <v>0.86614173228346458</v>
      </c>
      <c r="M49" s="17">
        <f t="shared" si="5"/>
        <v>87.489063867016625</v>
      </c>
      <c r="N49" s="17">
        <v>0.79</v>
      </c>
      <c r="O49" s="16">
        <v>18.7</v>
      </c>
      <c r="P49" s="18">
        <v>10.35</v>
      </c>
      <c r="Q49" s="17">
        <v>4.3</v>
      </c>
      <c r="R49" s="19">
        <v>22.7</v>
      </c>
      <c r="S49" s="19">
        <v>17.13</v>
      </c>
      <c r="T49" s="20">
        <v>62</v>
      </c>
      <c r="U49" s="16">
        <v>2</v>
      </c>
      <c r="V49" s="16">
        <v>0.8</v>
      </c>
      <c r="W49" s="16">
        <v>1</v>
      </c>
      <c r="X49" s="16">
        <v>35.5</v>
      </c>
      <c r="Y49" s="17">
        <v>0.27</v>
      </c>
      <c r="Z49" s="17">
        <v>1.42</v>
      </c>
      <c r="AA49" s="21">
        <v>113.7</v>
      </c>
      <c r="AB49" s="21">
        <v>86.519000000000005</v>
      </c>
      <c r="AC49" s="22" t="s">
        <v>71</v>
      </c>
    </row>
    <row r="50" spans="1:29" x14ac:dyDescent="0.25">
      <c r="A50" s="12">
        <v>6</v>
      </c>
      <c r="B50" s="13" t="s">
        <v>154</v>
      </c>
      <c r="C50" s="24">
        <v>1000594</v>
      </c>
      <c r="D50" s="12" t="s">
        <v>73</v>
      </c>
      <c r="E50" s="12"/>
      <c r="F50" s="12" t="s">
        <v>161</v>
      </c>
      <c r="G50" s="14">
        <v>44682</v>
      </c>
      <c r="H50" s="12" t="s">
        <v>62</v>
      </c>
      <c r="I50" s="15">
        <v>101.6</v>
      </c>
      <c r="J50" s="61">
        <v>202</v>
      </c>
      <c r="K50" s="16">
        <f t="shared" si="3"/>
        <v>100.4</v>
      </c>
      <c r="L50" s="17">
        <f t="shared" si="4"/>
        <v>0.79055118110236222</v>
      </c>
      <c r="M50" s="17">
        <f t="shared" si="5"/>
        <v>79.853654656804267</v>
      </c>
      <c r="N50" s="17">
        <v>0.68</v>
      </c>
      <c r="O50" s="16">
        <v>15.8</v>
      </c>
      <c r="P50" s="18">
        <v>9.4499999999999993</v>
      </c>
      <c r="Q50" s="17">
        <v>5.71</v>
      </c>
      <c r="R50" s="19">
        <v>21.03</v>
      </c>
      <c r="S50" s="19">
        <v>19.73</v>
      </c>
      <c r="T50" s="20">
        <v>64</v>
      </c>
      <c r="U50" s="16">
        <v>2.7</v>
      </c>
      <c r="V50" s="16">
        <v>0.9</v>
      </c>
      <c r="W50" s="16">
        <v>1</v>
      </c>
      <c r="X50" s="16">
        <v>28</v>
      </c>
      <c r="Y50" s="17">
        <v>0.23</v>
      </c>
      <c r="Z50" s="17">
        <v>1.59</v>
      </c>
      <c r="AA50" s="21">
        <v>112.97</v>
      </c>
      <c r="AB50" s="21">
        <v>85.963999999999999</v>
      </c>
      <c r="AC50" s="22" t="s">
        <v>74</v>
      </c>
    </row>
    <row r="51" spans="1:29" x14ac:dyDescent="0.25">
      <c r="A51" s="12">
        <v>25</v>
      </c>
      <c r="B51" s="13" t="s">
        <v>155</v>
      </c>
      <c r="C51" s="12">
        <v>1000581</v>
      </c>
      <c r="D51" s="12" t="s">
        <v>56</v>
      </c>
      <c r="E51" s="12"/>
      <c r="F51" s="12" t="s">
        <v>161</v>
      </c>
      <c r="G51" s="62">
        <v>44677</v>
      </c>
      <c r="H51" s="12" t="s">
        <v>57</v>
      </c>
      <c r="I51" s="12">
        <v>99.6</v>
      </c>
      <c r="J51" s="61">
        <v>220</v>
      </c>
      <c r="K51" s="16">
        <f t="shared" si="3"/>
        <v>120.4</v>
      </c>
      <c r="L51" s="17">
        <f t="shared" si="4"/>
        <v>0.9480314960629922</v>
      </c>
      <c r="M51" s="17">
        <f t="shared" si="5"/>
        <v>95.760757178080027</v>
      </c>
      <c r="N51" s="17">
        <v>0.73</v>
      </c>
      <c r="O51" s="16">
        <v>20.100000000000001</v>
      </c>
      <c r="P51" s="18">
        <v>9.15</v>
      </c>
      <c r="Q51" s="17">
        <v>4.9800000000000004</v>
      </c>
      <c r="R51" s="19">
        <v>23.35</v>
      </c>
      <c r="S51" s="19">
        <v>22.68</v>
      </c>
      <c r="T51" s="20">
        <v>62</v>
      </c>
      <c r="U51" s="16">
        <v>1.3</v>
      </c>
      <c r="V51" s="16">
        <v>2</v>
      </c>
      <c r="W51" s="16">
        <v>1.5</v>
      </c>
      <c r="X51" s="16">
        <v>34</v>
      </c>
      <c r="Y51" s="17">
        <v>0.23</v>
      </c>
      <c r="Z51" s="17">
        <v>1.69</v>
      </c>
      <c r="AA51" s="21">
        <v>108.63</v>
      </c>
      <c r="AB51" s="21">
        <v>82.661000000000001</v>
      </c>
      <c r="AC51" s="22" t="s">
        <v>66</v>
      </c>
    </row>
    <row r="52" spans="1:29" x14ac:dyDescent="0.25">
      <c r="A52" s="12">
        <v>26</v>
      </c>
      <c r="B52" s="13" t="s">
        <v>156</v>
      </c>
      <c r="C52" s="12">
        <v>1000564</v>
      </c>
      <c r="D52" s="12" t="s">
        <v>157</v>
      </c>
      <c r="E52" s="12" t="s">
        <v>70</v>
      </c>
      <c r="F52" s="12" t="s">
        <v>161</v>
      </c>
      <c r="G52" s="14">
        <v>44615</v>
      </c>
      <c r="H52" s="12" t="s">
        <v>90</v>
      </c>
      <c r="I52" s="12">
        <v>199.8</v>
      </c>
      <c r="J52" s="61">
        <v>317</v>
      </c>
      <c r="K52" s="16">
        <f t="shared" si="3"/>
        <v>117.19999999999999</v>
      </c>
      <c r="L52" s="17">
        <f t="shared" si="4"/>
        <v>0.9228346456692913</v>
      </c>
      <c r="M52" s="17">
        <f t="shared" si="5"/>
        <v>93.215620774675884</v>
      </c>
      <c r="N52" s="17">
        <v>0.87</v>
      </c>
      <c r="O52" s="16">
        <v>18.100000000000001</v>
      </c>
      <c r="P52" s="60">
        <v>8.07</v>
      </c>
      <c r="Q52" s="17">
        <v>4.1900000000000004</v>
      </c>
      <c r="R52" s="19">
        <v>23.08</v>
      </c>
      <c r="S52" s="19">
        <v>18.23</v>
      </c>
      <c r="T52" s="20">
        <v>62</v>
      </c>
      <c r="U52" s="16">
        <v>2</v>
      </c>
      <c r="V52" s="16">
        <v>0.9</v>
      </c>
      <c r="W52" s="16">
        <v>3.5</v>
      </c>
      <c r="X52" s="16">
        <v>33</v>
      </c>
      <c r="Y52" s="17">
        <v>0.3</v>
      </c>
      <c r="Z52" s="17">
        <v>1.45</v>
      </c>
      <c r="AA52" s="21">
        <v>105.73</v>
      </c>
      <c r="AB52" s="21">
        <v>80.453999999999994</v>
      </c>
      <c r="AC52" s="22" t="s">
        <v>158</v>
      </c>
    </row>
  </sheetData>
  <mergeCells count="6">
    <mergeCell ref="B26:E26"/>
    <mergeCell ref="F3:F6"/>
    <mergeCell ref="E4:E6"/>
    <mergeCell ref="U5:W5"/>
    <mergeCell ref="B24:E24"/>
    <mergeCell ref="B25:I25"/>
  </mergeCells>
  <pageMargins left="0.25" right="0.25" top="0.75" bottom="0.75" header="0.3" footer="0.3"/>
  <pageSetup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Kalli Lyn Koepke</dc:creator>
  <cp:lastModifiedBy>Kalli Lyn Koepke</cp:lastModifiedBy>
  <cp:lastPrinted>2023-03-29T21:30:28Z</cp:lastPrinted>
  <dcterms:created xsi:type="dcterms:W3CDTF">2023-03-28T19:20:30Z</dcterms:created>
  <dcterms:modified xsi:type="dcterms:W3CDTF">2023-03-30T22:05:06Z</dcterms:modified>
</cp:coreProperties>
</file>